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0.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1.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2.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3.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4.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5.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6.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7.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8.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9.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0.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1.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2.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4436" windowHeight="6900" tabRatio="895" firstSheet="1" activeTab="2"/>
  </bookViews>
  <sheets>
    <sheet name="ReadMe" sheetId="23" r:id="rId1"/>
    <sheet name="Dashboard" sheetId="1" r:id="rId2"/>
    <sheet name="CC # 0.0" sheetId="2" r:id="rId3"/>
    <sheet name="CC # 01.0" sheetId="3" r:id="rId4"/>
    <sheet name="CC # 02.0" sheetId="4" r:id="rId5"/>
    <sheet name="CC # 03.0" sheetId="5" r:id="rId6"/>
    <sheet name="CC # 04.0" sheetId="13" r:id="rId7"/>
    <sheet name="CC # 05.0" sheetId="15" r:id="rId8"/>
    <sheet name="CC # 06.0" sheetId="20" r:id="rId9"/>
    <sheet name="CC # 07.0" sheetId="6" r:id="rId10"/>
    <sheet name="CC # 08.0" sheetId="12" r:id="rId11"/>
    <sheet name="CC # 09.0" sheetId="9" r:id="rId12"/>
    <sheet name="CC # 10.0" sheetId="11" r:id="rId13"/>
    <sheet name="CC # 11.0" sheetId="14" r:id="rId14"/>
    <sheet name="CC # 12.0" sheetId="18" r:id="rId15"/>
    <sheet name="CC # 13.0" sheetId="16" r:id="rId16"/>
    <sheet name="CSC #15" sheetId="8" r:id="rId17"/>
    <sheet name="CSC #16" sheetId="17" r:id="rId18"/>
    <sheet name="CSC #17" sheetId="10" r:id="rId19"/>
    <sheet name="CSC #18" sheetId="7" r:id="rId20"/>
    <sheet name="CSC #19" sheetId="19" r:id="rId21"/>
    <sheet name="CSC #20" sheetId="21" r:id="rId22"/>
    <sheet name="Values" sheetId="22" r:id="rId23"/>
  </sheets>
  <externalReferences>
    <externalReference r:id="rId24"/>
  </externalReferences>
  <definedNames>
    <definedName name="_xlnm.Print_Area" localSheetId="1">Dashboard!$A$1:$P$62</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0" i="19" l="1"/>
  <c r="M31" i="19"/>
  <c r="M32" i="19"/>
  <c r="M30" i="21"/>
  <c r="M31" i="21"/>
  <c r="M32" i="21"/>
  <c r="O100" i="9"/>
  <c r="N100" i="9"/>
  <c r="M100" i="9"/>
  <c r="L100" i="9"/>
  <c r="O99" i="9"/>
  <c r="N99" i="9"/>
  <c r="M99" i="9"/>
  <c r="L99" i="9"/>
  <c r="O98" i="9"/>
  <c r="N98" i="9"/>
  <c r="M98" i="9"/>
  <c r="L98" i="9"/>
  <c r="O97" i="9"/>
  <c r="N97" i="9"/>
  <c r="M97" i="9"/>
  <c r="L97" i="9"/>
  <c r="O102" i="9"/>
  <c r="N102" i="9"/>
  <c r="M102" i="9"/>
  <c r="L102" i="9"/>
  <c r="O101" i="9"/>
  <c r="N101" i="9"/>
  <c r="M101" i="9"/>
  <c r="L101" i="9"/>
  <c r="O90" i="9"/>
  <c r="N90" i="9"/>
  <c r="M90" i="9"/>
  <c r="L90" i="9"/>
  <c r="O89" i="9"/>
  <c r="N89" i="9"/>
  <c r="M89" i="9"/>
  <c r="L89" i="9"/>
  <c r="O88" i="9"/>
  <c r="N88" i="9"/>
  <c r="M88" i="9"/>
  <c r="L88" i="9"/>
  <c r="O87" i="9"/>
  <c r="N87" i="9"/>
  <c r="M87" i="9"/>
  <c r="L87" i="9"/>
  <c r="O86" i="9"/>
  <c r="N86" i="9"/>
  <c r="M86" i="9"/>
  <c r="L86" i="9"/>
  <c r="O85" i="9"/>
  <c r="N85" i="9"/>
  <c r="M85" i="9"/>
  <c r="L85" i="9"/>
  <c r="O84" i="9"/>
  <c r="N84" i="9"/>
  <c r="M84" i="9"/>
  <c r="L84" i="9"/>
  <c r="O83" i="9"/>
  <c r="N83" i="9"/>
  <c r="M83" i="9"/>
  <c r="L83" i="9"/>
  <c r="O94" i="9"/>
  <c r="N94" i="9"/>
  <c r="M94" i="9"/>
  <c r="L94" i="9"/>
  <c r="O93" i="9"/>
  <c r="N93" i="9"/>
  <c r="M93" i="9"/>
  <c r="L93" i="9"/>
  <c r="O92" i="9"/>
  <c r="N92" i="9"/>
  <c r="M92" i="9"/>
  <c r="L92" i="9"/>
  <c r="O91" i="9"/>
  <c r="N91" i="9"/>
  <c r="M91" i="9"/>
  <c r="L91" i="9"/>
  <c r="O96" i="9"/>
  <c r="N96" i="9"/>
  <c r="M96" i="9"/>
  <c r="L96" i="9"/>
  <c r="O95" i="9"/>
  <c r="N95" i="9"/>
  <c r="M95" i="9"/>
  <c r="L95" i="9"/>
  <c r="O80" i="9"/>
  <c r="N80" i="9"/>
  <c r="M80" i="9"/>
  <c r="L80" i="9"/>
  <c r="O79" i="9"/>
  <c r="N79" i="9"/>
  <c r="M79" i="9"/>
  <c r="L79" i="9"/>
  <c r="O82" i="9"/>
  <c r="N82" i="9"/>
  <c r="M82" i="9"/>
  <c r="L82" i="9"/>
  <c r="O81" i="9"/>
  <c r="N81" i="9"/>
  <c r="M81" i="9"/>
  <c r="L81" i="9"/>
  <c r="O78" i="9"/>
  <c r="N78" i="9"/>
  <c r="M78" i="9"/>
  <c r="L78" i="9"/>
  <c r="O77" i="9"/>
  <c r="N77" i="9"/>
  <c r="M77" i="9"/>
  <c r="L77" i="9"/>
  <c r="O103" i="9"/>
  <c r="N103" i="9"/>
  <c r="M103" i="9"/>
  <c r="L103" i="9"/>
  <c r="O76" i="9"/>
  <c r="N76" i="9"/>
  <c r="M76" i="9"/>
  <c r="L76" i="9"/>
  <c r="O104" i="9"/>
  <c r="N104" i="9"/>
  <c r="M104" i="9"/>
  <c r="L104" i="9"/>
  <c r="O69" i="9"/>
  <c r="N69" i="9"/>
  <c r="M69" i="9"/>
  <c r="L69" i="9"/>
  <c r="O68" i="9"/>
  <c r="N68" i="9"/>
  <c r="M68" i="9"/>
  <c r="L68" i="9"/>
  <c r="O67" i="9"/>
  <c r="N67" i="9"/>
  <c r="M67" i="9"/>
  <c r="L67" i="9"/>
  <c r="O66" i="9"/>
  <c r="N66" i="9"/>
  <c r="M66" i="9"/>
  <c r="L66" i="9"/>
  <c r="O65" i="9"/>
  <c r="N65" i="9"/>
  <c r="M65" i="9"/>
  <c r="L65" i="9"/>
  <c r="O64" i="9"/>
  <c r="N64" i="9"/>
  <c r="M64" i="9"/>
  <c r="L64" i="9"/>
  <c r="O72" i="9"/>
  <c r="N72" i="9"/>
  <c r="M72" i="9"/>
  <c r="L72" i="9"/>
  <c r="O71" i="9"/>
  <c r="N71" i="9"/>
  <c r="M71" i="9"/>
  <c r="L71" i="9"/>
  <c r="O70" i="9"/>
  <c r="N70" i="9"/>
  <c r="M70" i="9"/>
  <c r="L70" i="9"/>
  <c r="O62" i="9"/>
  <c r="N62" i="9"/>
  <c r="M62" i="9"/>
  <c r="L62" i="9"/>
  <c r="O61" i="9"/>
  <c r="N61" i="9"/>
  <c r="M61" i="9"/>
  <c r="L61" i="9"/>
  <c r="O60" i="9"/>
  <c r="N60" i="9"/>
  <c r="M60" i="9"/>
  <c r="L60" i="9"/>
  <c r="O59" i="9"/>
  <c r="N59" i="9"/>
  <c r="M59" i="9"/>
  <c r="L59" i="9"/>
  <c r="O73" i="9"/>
  <c r="N73" i="9"/>
  <c r="M73" i="9"/>
  <c r="L73" i="9"/>
  <c r="O63" i="9"/>
  <c r="N63" i="9"/>
  <c r="M63" i="9"/>
  <c r="L63" i="9"/>
  <c r="O56" i="9"/>
  <c r="N56" i="9"/>
  <c r="M56" i="9"/>
  <c r="L56" i="9"/>
  <c r="O55" i="9"/>
  <c r="N55" i="9"/>
  <c r="M55" i="9"/>
  <c r="L55" i="9"/>
  <c r="O54" i="9"/>
  <c r="N54" i="9"/>
  <c r="M54" i="9"/>
  <c r="L54" i="9"/>
  <c r="O53" i="9"/>
  <c r="N53" i="9"/>
  <c r="M53" i="9"/>
  <c r="L53" i="9"/>
  <c r="O58" i="9"/>
  <c r="N58" i="9"/>
  <c r="M58" i="9"/>
  <c r="L58" i="9"/>
  <c r="O57" i="9"/>
  <c r="N57" i="9"/>
  <c r="M57" i="9"/>
  <c r="L57" i="9"/>
  <c r="O38" i="9"/>
  <c r="N38" i="9"/>
  <c r="M38" i="9"/>
  <c r="L38" i="9"/>
  <c r="O37" i="9"/>
  <c r="N37" i="9"/>
  <c r="M37" i="9"/>
  <c r="L37" i="9"/>
  <c r="M36" i="9"/>
  <c r="L36" i="9"/>
  <c r="O35" i="9"/>
  <c r="N35" i="9"/>
  <c r="M35" i="9"/>
  <c r="L35" i="9"/>
  <c r="O34" i="9"/>
  <c r="N34" i="9"/>
  <c r="M34" i="9"/>
  <c r="L34" i="9"/>
  <c r="O33" i="9"/>
  <c r="N33" i="9"/>
  <c r="M33" i="9"/>
  <c r="L33" i="9"/>
  <c r="M32" i="9"/>
  <c r="L32" i="9"/>
  <c r="O31" i="9"/>
  <c r="N31" i="9"/>
  <c r="M31" i="9"/>
  <c r="L31" i="9"/>
  <c r="O46" i="9"/>
  <c r="N46" i="9"/>
  <c r="M46" i="9"/>
  <c r="L46" i="9"/>
  <c r="O45" i="9"/>
  <c r="N45" i="9"/>
  <c r="M45" i="9"/>
  <c r="L45" i="9"/>
  <c r="M44" i="9"/>
  <c r="L44" i="9"/>
  <c r="O43" i="9"/>
  <c r="N43" i="9"/>
  <c r="M43" i="9"/>
  <c r="L43" i="9"/>
  <c r="O42" i="9"/>
  <c r="N42" i="9"/>
  <c r="M42" i="9"/>
  <c r="L42" i="9"/>
  <c r="O41" i="9"/>
  <c r="N41" i="9"/>
  <c r="M41" i="9"/>
  <c r="L41" i="9"/>
  <c r="M40" i="9"/>
  <c r="L40" i="9"/>
  <c r="O39" i="9"/>
  <c r="N39" i="9"/>
  <c r="M39" i="9"/>
  <c r="L39" i="9"/>
  <c r="O50" i="9"/>
  <c r="N50" i="9"/>
  <c r="M50" i="9"/>
  <c r="L50" i="9"/>
  <c r="O49" i="9"/>
  <c r="N49" i="9"/>
  <c r="M49" i="9"/>
  <c r="L49" i="9"/>
  <c r="M48" i="9"/>
  <c r="L48" i="9"/>
  <c r="O47" i="9"/>
  <c r="N47" i="9"/>
  <c r="M47" i="9"/>
  <c r="L47" i="9"/>
  <c r="O28" i="9"/>
  <c r="N28" i="9"/>
  <c r="M28" i="9"/>
  <c r="L28" i="9"/>
  <c r="O27" i="9"/>
  <c r="N27" i="9"/>
  <c r="M27" i="9"/>
  <c r="L27" i="9"/>
  <c r="M26" i="9"/>
  <c r="L26" i="9"/>
  <c r="O25" i="9"/>
  <c r="N25" i="9"/>
  <c r="M25" i="9"/>
  <c r="L25" i="9"/>
  <c r="O24" i="9"/>
  <c r="N24" i="9"/>
  <c r="M24" i="9"/>
  <c r="L24" i="9"/>
  <c r="M23" i="9"/>
  <c r="L23" i="9"/>
  <c r="O51" i="9"/>
  <c r="N51" i="9"/>
  <c r="M51" i="9"/>
  <c r="L51" i="9"/>
  <c r="O30" i="9"/>
  <c r="N30" i="9"/>
  <c r="M30" i="9"/>
  <c r="L30" i="9"/>
  <c r="M29" i="9"/>
  <c r="L29" i="9"/>
  <c r="O46" i="12"/>
  <c r="N46" i="12"/>
  <c r="M46" i="12"/>
  <c r="L46" i="12"/>
  <c r="O45" i="12"/>
  <c r="N45" i="12"/>
  <c r="M45" i="12"/>
  <c r="L45" i="12"/>
  <c r="O44" i="12"/>
  <c r="N44" i="12"/>
  <c r="M44" i="12"/>
  <c r="L44" i="12"/>
  <c r="O43" i="12"/>
  <c r="N43" i="12"/>
  <c r="M43" i="12"/>
  <c r="L43" i="12"/>
  <c r="O42" i="12"/>
  <c r="N42" i="12"/>
  <c r="M42" i="12"/>
  <c r="L42" i="12"/>
  <c r="O41" i="12"/>
  <c r="N41" i="12"/>
  <c r="M41" i="12"/>
  <c r="L41" i="12"/>
  <c r="O40" i="12"/>
  <c r="N40" i="12"/>
  <c r="M40" i="12"/>
  <c r="L40" i="12"/>
  <c r="O39" i="12"/>
  <c r="N39" i="12"/>
  <c r="M39" i="12"/>
  <c r="L39" i="12"/>
  <c r="O48" i="12"/>
  <c r="N48" i="12"/>
  <c r="M48" i="12"/>
  <c r="L48" i="12"/>
  <c r="O47" i="12"/>
  <c r="N47" i="12"/>
  <c r="M47" i="12"/>
  <c r="L47" i="12"/>
  <c r="O25" i="12"/>
  <c r="N25" i="12"/>
  <c r="M25" i="12"/>
  <c r="L25" i="12"/>
  <c r="O24" i="12"/>
  <c r="N24" i="12"/>
  <c r="M24" i="12"/>
  <c r="L24" i="12"/>
  <c r="O23" i="12"/>
  <c r="N23" i="12"/>
  <c r="M23" i="12"/>
  <c r="L23" i="12"/>
  <c r="O22" i="12"/>
  <c r="N22" i="12"/>
  <c r="M22" i="12"/>
  <c r="L22" i="12"/>
  <c r="O21" i="12"/>
  <c r="N21" i="12"/>
  <c r="M21" i="12"/>
  <c r="L21" i="12"/>
  <c r="O30" i="12"/>
  <c r="N30" i="12"/>
  <c r="M30" i="12"/>
  <c r="L30" i="12"/>
  <c r="O29" i="12"/>
  <c r="N29" i="12"/>
  <c r="M29" i="12"/>
  <c r="L29" i="12"/>
  <c r="O28" i="12"/>
  <c r="N28" i="12"/>
  <c r="M28" i="12"/>
  <c r="L28" i="12"/>
  <c r="O27" i="12"/>
  <c r="N27" i="12"/>
  <c r="M27" i="12"/>
  <c r="L27" i="12"/>
  <c r="O26" i="12"/>
  <c r="N26" i="12"/>
  <c r="M26" i="12"/>
  <c r="L26" i="12"/>
  <c r="O35" i="12"/>
  <c r="N35" i="12"/>
  <c r="M35" i="12"/>
  <c r="L35" i="12"/>
  <c r="O34" i="12"/>
  <c r="N34" i="12"/>
  <c r="M34" i="12"/>
  <c r="L34" i="12"/>
  <c r="O33" i="12"/>
  <c r="N33" i="12"/>
  <c r="M33" i="12"/>
  <c r="L33" i="12"/>
  <c r="O32" i="12"/>
  <c r="N32" i="12"/>
  <c r="M32" i="12"/>
  <c r="L32" i="12"/>
  <c r="O31" i="12"/>
  <c r="N31" i="12"/>
  <c r="M31" i="12"/>
  <c r="L31" i="12"/>
  <c r="O28" i="6"/>
  <c r="N28" i="6"/>
  <c r="M28" i="6"/>
  <c r="L28" i="6"/>
  <c r="O27" i="6"/>
  <c r="N27" i="6"/>
  <c r="M27" i="6"/>
  <c r="L27" i="6"/>
  <c r="O26" i="6"/>
  <c r="N26" i="6"/>
  <c r="M26" i="6"/>
  <c r="L26" i="6"/>
  <c r="O25" i="6"/>
  <c r="N25" i="6"/>
  <c r="M25" i="6"/>
  <c r="L25" i="6"/>
  <c r="O32" i="6"/>
  <c r="N32" i="6"/>
  <c r="M32" i="6"/>
  <c r="L32" i="6"/>
  <c r="O31" i="6"/>
  <c r="N31" i="6"/>
  <c r="M31" i="6"/>
  <c r="L31" i="6"/>
  <c r="O30" i="6"/>
  <c r="N30" i="6"/>
  <c r="M30" i="6"/>
  <c r="L30" i="6"/>
  <c r="O29" i="6"/>
  <c r="N29" i="6"/>
  <c r="M29" i="6"/>
  <c r="L29" i="6"/>
  <c r="O33" i="6"/>
  <c r="N33" i="6"/>
  <c r="M33" i="6"/>
  <c r="L33" i="6"/>
  <c r="O40" i="20"/>
  <c r="N40" i="20"/>
  <c r="M40" i="20"/>
  <c r="L40" i="20"/>
  <c r="M39" i="20"/>
  <c r="L39" i="20"/>
  <c r="O38" i="20"/>
  <c r="N38" i="20"/>
  <c r="M38" i="20"/>
  <c r="L38" i="20"/>
  <c r="M37" i="20"/>
  <c r="L37" i="20"/>
  <c r="M36" i="20"/>
  <c r="L36" i="20"/>
  <c r="M44" i="20"/>
  <c r="L44" i="20"/>
  <c r="O43" i="20"/>
  <c r="N43" i="20"/>
  <c r="M43" i="20"/>
  <c r="L43" i="20"/>
  <c r="M42" i="20"/>
  <c r="L42" i="20"/>
  <c r="M41" i="20"/>
  <c r="L41" i="20"/>
  <c r="M33" i="20"/>
  <c r="L33" i="20"/>
  <c r="O32" i="20"/>
  <c r="N32" i="20"/>
  <c r="M32" i="20"/>
  <c r="L32" i="20"/>
  <c r="M31" i="20"/>
  <c r="L31" i="20"/>
  <c r="O35" i="20"/>
  <c r="N35" i="20"/>
  <c r="M35" i="20"/>
  <c r="L35" i="20"/>
  <c r="M34" i="20"/>
  <c r="L34" i="20"/>
  <c r="M29" i="20"/>
  <c r="L29" i="20"/>
  <c r="O28" i="20"/>
  <c r="N28" i="20"/>
  <c r="M28" i="20"/>
  <c r="L28" i="20"/>
  <c r="O30" i="20"/>
  <c r="N30" i="20"/>
  <c r="M30" i="20"/>
  <c r="L30" i="20"/>
  <c r="M46" i="15"/>
  <c r="L46" i="15"/>
  <c r="M45" i="15"/>
  <c r="L45" i="15"/>
  <c r="M47" i="15"/>
  <c r="L47" i="15"/>
  <c r="M41" i="15"/>
  <c r="L41" i="15"/>
  <c r="M40" i="15"/>
  <c r="L40" i="15"/>
  <c r="M39" i="15"/>
  <c r="L39" i="15"/>
  <c r="M38" i="15"/>
  <c r="L38" i="15"/>
  <c r="M43" i="15"/>
  <c r="L43" i="15"/>
  <c r="M42" i="15"/>
  <c r="L42" i="15"/>
  <c r="M44" i="15"/>
  <c r="L44" i="15"/>
  <c r="M30" i="15"/>
  <c r="L30" i="15"/>
  <c r="O29" i="15"/>
  <c r="N29" i="15"/>
  <c r="M29" i="15"/>
  <c r="L29" i="15"/>
  <c r="M28" i="15"/>
  <c r="L28" i="15"/>
  <c r="O27" i="15"/>
  <c r="N27" i="15"/>
  <c r="M27" i="15"/>
  <c r="L27" i="15"/>
  <c r="M34" i="15"/>
  <c r="L34" i="15"/>
  <c r="O33" i="15"/>
  <c r="N33" i="15"/>
  <c r="M33" i="15"/>
  <c r="L33" i="15"/>
  <c r="M32" i="15"/>
  <c r="L32" i="15"/>
  <c r="O31" i="15"/>
  <c r="N31" i="15"/>
  <c r="M31" i="15"/>
  <c r="L31" i="15"/>
  <c r="M36" i="15"/>
  <c r="L36" i="15"/>
  <c r="O35" i="15"/>
  <c r="N35" i="15"/>
  <c r="M35" i="15"/>
  <c r="L35" i="15"/>
  <c r="N24" i="13"/>
  <c r="M24" i="13"/>
  <c r="L24" i="13"/>
  <c r="K24" i="13"/>
  <c r="N23" i="13"/>
  <c r="M23" i="13"/>
  <c r="L23" i="13"/>
  <c r="K23" i="13"/>
  <c r="O29" i="5"/>
  <c r="N29" i="5"/>
  <c r="M29" i="5"/>
  <c r="L29" i="5"/>
  <c r="O28" i="5"/>
  <c r="N28" i="5"/>
  <c r="M28" i="5"/>
  <c r="L28" i="5"/>
  <c r="O34" i="4"/>
  <c r="N34" i="4"/>
  <c r="M34" i="4"/>
  <c r="L34" i="4"/>
  <c r="O33" i="4"/>
  <c r="N33" i="4"/>
  <c r="M33" i="4"/>
  <c r="L33" i="4"/>
  <c r="O32" i="4"/>
  <c r="N32" i="4"/>
  <c r="M32" i="4"/>
  <c r="L32" i="4"/>
  <c r="O31" i="4"/>
  <c r="N31" i="4"/>
  <c r="M31" i="4"/>
  <c r="L31" i="4"/>
  <c r="O30" i="4"/>
  <c r="N30" i="4"/>
  <c r="M30" i="4"/>
  <c r="L30" i="4"/>
  <c r="O29" i="4"/>
  <c r="N29" i="4"/>
  <c r="M29" i="4"/>
  <c r="L29" i="4"/>
  <c r="O28" i="4"/>
  <c r="N28" i="4"/>
  <c r="M28" i="4"/>
  <c r="L28" i="4"/>
  <c r="O27" i="4"/>
  <c r="N27" i="4"/>
  <c r="M27" i="4"/>
  <c r="L27" i="4"/>
  <c r="O42" i="4"/>
  <c r="N42" i="4"/>
  <c r="M42" i="4"/>
  <c r="L42" i="4"/>
  <c r="O41" i="4"/>
  <c r="N41" i="4"/>
  <c r="M41" i="4"/>
  <c r="L41" i="4"/>
  <c r="O40" i="4"/>
  <c r="N40" i="4"/>
  <c r="M40" i="4"/>
  <c r="L40" i="4"/>
  <c r="O39" i="4"/>
  <c r="N39" i="4"/>
  <c r="M39" i="4"/>
  <c r="L39" i="4"/>
  <c r="O38" i="4"/>
  <c r="N38" i="4"/>
  <c r="M38" i="4"/>
  <c r="L38" i="4"/>
  <c r="O37" i="4"/>
  <c r="N37" i="4"/>
  <c r="M37" i="4"/>
  <c r="L37" i="4"/>
  <c r="O36" i="4"/>
  <c r="N36" i="4"/>
  <c r="M36" i="4"/>
  <c r="L36" i="4"/>
  <c r="O35" i="4"/>
  <c r="N35" i="4"/>
  <c r="M35" i="4"/>
  <c r="L35" i="4"/>
  <c r="O43" i="4"/>
  <c r="N43" i="4"/>
  <c r="M43" i="4"/>
  <c r="L43" i="4"/>
  <c r="J23" i="10"/>
  <c r="J24" i="10"/>
  <c r="P31" i="10"/>
  <c r="K23" i="10"/>
  <c r="K24" i="10"/>
  <c r="P32" i="10"/>
  <c r="P33" i="10"/>
  <c r="C10" i="1"/>
  <c r="X21" i="1"/>
  <c r="X20" i="1"/>
  <c r="M34" i="7"/>
  <c r="X19" i="1"/>
  <c r="X18" i="1"/>
  <c r="M36" i="17"/>
  <c r="X17" i="1"/>
  <c r="M33" i="8"/>
  <c r="X16" i="1"/>
  <c r="O34" i="18"/>
  <c r="X14" i="1"/>
  <c r="O50" i="16"/>
  <c r="X15" i="1"/>
  <c r="O35" i="14"/>
  <c r="X13" i="1"/>
  <c r="O56" i="11"/>
  <c r="X12" i="1"/>
  <c r="M52" i="9"/>
  <c r="M74" i="9"/>
  <c r="M75" i="9"/>
  <c r="S107" i="9"/>
  <c r="X11" i="1"/>
  <c r="M36" i="12"/>
  <c r="M37" i="12"/>
  <c r="M38" i="12"/>
  <c r="S51" i="12"/>
  <c r="X10" i="1"/>
  <c r="M21" i="6"/>
  <c r="S36" i="6"/>
  <c r="X9" i="1"/>
  <c r="S47" i="20"/>
  <c r="X8" i="1"/>
  <c r="S50" i="15"/>
  <c r="X7" i="1"/>
  <c r="R28" i="13"/>
  <c r="X6" i="1"/>
  <c r="S33" i="5"/>
  <c r="X5" i="1"/>
  <c r="M21" i="4"/>
  <c r="S47" i="4"/>
  <c r="X4" i="1"/>
  <c r="P99" i="3"/>
  <c r="X3" i="1"/>
  <c r="M21" i="2"/>
  <c r="M22" i="2"/>
  <c r="M23" i="2"/>
  <c r="T26" i="2"/>
  <c r="X2" i="1"/>
  <c r="N31" i="21"/>
  <c r="N30" i="21"/>
  <c r="N31" i="19"/>
  <c r="N30" i="19"/>
  <c r="M36" i="7"/>
  <c r="M35" i="7"/>
  <c r="M33" i="7"/>
  <c r="N36" i="7"/>
  <c r="N35" i="7"/>
  <c r="N34" i="7"/>
  <c r="N33" i="7"/>
  <c r="Q32" i="10"/>
  <c r="Q31" i="10"/>
  <c r="M38" i="17"/>
  <c r="M37" i="17"/>
  <c r="M35" i="17"/>
  <c r="N38" i="17"/>
  <c r="N37" i="17"/>
  <c r="N36" i="17"/>
  <c r="N35" i="17"/>
  <c r="M35" i="8"/>
  <c r="M34" i="8"/>
  <c r="M32" i="8"/>
  <c r="N32" i="8"/>
  <c r="N35" i="8"/>
  <c r="N34" i="8"/>
  <c r="N33" i="8"/>
  <c r="O52" i="16"/>
  <c r="O51" i="16"/>
  <c r="P51" i="16"/>
  <c r="P50" i="16"/>
  <c r="O49" i="16"/>
  <c r="P52" i="16"/>
  <c r="P49" i="16"/>
  <c r="O36" i="18"/>
  <c r="O35" i="18"/>
  <c r="O33" i="18"/>
  <c r="P36" i="18"/>
  <c r="P35" i="18"/>
  <c r="P34" i="18"/>
  <c r="P33" i="18"/>
  <c r="O37" i="14"/>
  <c r="O36" i="14"/>
  <c r="O34" i="14"/>
  <c r="P34" i="14"/>
  <c r="P37" i="14"/>
  <c r="P36" i="14"/>
  <c r="P35" i="14"/>
  <c r="O58" i="11"/>
  <c r="O57" i="11"/>
  <c r="P56" i="11"/>
  <c r="O55" i="11"/>
  <c r="P58" i="11"/>
  <c r="P57" i="11"/>
  <c r="P55" i="11"/>
  <c r="O74" i="9"/>
  <c r="O75" i="9"/>
  <c r="S109" i="9"/>
  <c r="T109" i="9"/>
  <c r="N74" i="9"/>
  <c r="N75" i="9"/>
  <c r="S108" i="9"/>
  <c r="L52" i="9"/>
  <c r="L74" i="9"/>
  <c r="L75" i="9"/>
  <c r="S106" i="9"/>
  <c r="T108" i="9"/>
  <c r="T107" i="9"/>
  <c r="T106" i="9"/>
  <c r="O37" i="12"/>
  <c r="O38" i="12"/>
  <c r="O36" i="12"/>
  <c r="S53" i="12"/>
  <c r="T53" i="12"/>
  <c r="N36" i="12"/>
  <c r="N38" i="12"/>
  <c r="N37" i="12"/>
  <c r="S52" i="12"/>
  <c r="T52" i="12"/>
  <c r="L37" i="12"/>
  <c r="L38" i="12"/>
  <c r="L36" i="12"/>
  <c r="S50" i="12"/>
  <c r="T51" i="12"/>
  <c r="T50" i="12"/>
  <c r="S38" i="6"/>
  <c r="N21" i="6"/>
  <c r="S37" i="6"/>
  <c r="T37" i="6"/>
  <c r="S35" i="6"/>
  <c r="T38" i="6"/>
  <c r="T36" i="6"/>
  <c r="T35" i="6"/>
  <c r="S49" i="20"/>
  <c r="S48" i="20"/>
  <c r="T47" i="20"/>
  <c r="S46" i="20"/>
  <c r="T46" i="20"/>
  <c r="T49" i="20"/>
  <c r="T48" i="20"/>
  <c r="S52" i="15"/>
  <c r="T52" i="15"/>
  <c r="S51" i="15"/>
  <c r="T51" i="15"/>
  <c r="T50" i="15"/>
  <c r="S49" i="15"/>
  <c r="T49" i="15"/>
  <c r="R30" i="13"/>
  <c r="S30" i="13"/>
  <c r="R29" i="13"/>
  <c r="S29" i="13"/>
  <c r="R27" i="13"/>
  <c r="S28" i="13"/>
  <c r="S27" i="13"/>
  <c r="S35" i="5"/>
  <c r="S34" i="5"/>
  <c r="T34" i="5"/>
  <c r="T33" i="5"/>
  <c r="S32" i="5"/>
  <c r="T32" i="5"/>
  <c r="T35" i="5"/>
  <c r="N21" i="4"/>
  <c r="S48" i="4"/>
  <c r="L21" i="4"/>
  <c r="S46" i="4"/>
  <c r="S49" i="4"/>
  <c r="S50" i="4"/>
  <c r="T50" i="4"/>
  <c r="T49" i="4"/>
  <c r="T48" i="4"/>
  <c r="T47" i="4"/>
  <c r="T46" i="4"/>
  <c r="Q98" i="3"/>
  <c r="Q97" i="3"/>
  <c r="Q96" i="3"/>
  <c r="Q95" i="3"/>
  <c r="O21" i="2"/>
  <c r="O22" i="2"/>
  <c r="O23" i="2"/>
  <c r="T28" i="2"/>
  <c r="U28" i="2"/>
  <c r="N21" i="2"/>
  <c r="N22" i="2"/>
  <c r="N23" i="2"/>
  <c r="T27" i="2"/>
  <c r="L21" i="2"/>
  <c r="L22" i="2"/>
  <c r="L23" i="2"/>
  <c r="T25" i="2"/>
  <c r="U27" i="2"/>
  <c r="U26" i="2"/>
  <c r="U25" i="2"/>
  <c r="M37" i="7"/>
  <c r="N37" i="7"/>
  <c r="M39" i="17"/>
  <c r="N39" i="17"/>
  <c r="M36" i="8"/>
  <c r="N36" i="8"/>
  <c r="O53" i="16"/>
  <c r="P53" i="16"/>
  <c r="O37" i="18"/>
  <c r="P37" i="18"/>
  <c r="O38" i="14"/>
  <c r="P38" i="14"/>
  <c r="O59" i="11"/>
  <c r="P59" i="11"/>
  <c r="S110" i="9"/>
  <c r="T110" i="9"/>
  <c r="S54" i="12"/>
  <c r="T54" i="12"/>
  <c r="S39" i="6"/>
  <c r="T39" i="6"/>
  <c r="S50" i="20"/>
  <c r="T50" i="20"/>
  <c r="S53" i="15"/>
  <c r="T53" i="15"/>
  <c r="R31" i="13"/>
  <c r="S31" i="13"/>
  <c r="S36" i="5"/>
  <c r="T36" i="5"/>
  <c r="Q99" i="3"/>
  <c r="T29" i="2"/>
  <c r="U29" i="2"/>
  <c r="J29" i="21"/>
  <c r="V21" i="1"/>
  <c r="J32" i="7"/>
  <c r="V19" i="1"/>
  <c r="N30" i="10"/>
  <c r="V18" i="1"/>
  <c r="J34" i="17"/>
  <c r="V17" i="1"/>
  <c r="J31" i="8"/>
  <c r="V16" i="1"/>
  <c r="L48" i="16"/>
  <c r="V15" i="1"/>
  <c r="L54" i="11"/>
  <c r="V12" i="1"/>
  <c r="P49" i="12"/>
  <c r="V10" i="1"/>
  <c r="P34" i="6"/>
  <c r="V9" i="1"/>
  <c r="P45" i="20"/>
  <c r="V8" i="1"/>
  <c r="P48" i="15"/>
  <c r="V7" i="1"/>
  <c r="O25" i="13"/>
  <c r="V6" i="1"/>
  <c r="L100" i="3"/>
  <c r="V3" i="1"/>
  <c r="J29" i="19"/>
  <c r="V20" i="1"/>
  <c r="L32" i="18"/>
  <c r="V14" i="1"/>
  <c r="L33" i="14"/>
  <c r="V13" i="1"/>
  <c r="P105" i="9"/>
  <c r="V11" i="1"/>
  <c r="P30" i="5"/>
  <c r="V5" i="1"/>
  <c r="P44" i="4"/>
  <c r="V4" i="1"/>
  <c r="P25" i="2"/>
  <c r="V2" i="1"/>
  <c r="F36" i="7"/>
  <c r="G36" i="7"/>
  <c r="K26" i="10"/>
  <c r="J26" i="10"/>
  <c r="K25" i="10"/>
  <c r="J25" i="10"/>
  <c r="O22" i="9"/>
  <c r="N22" i="9"/>
  <c r="M22" i="9"/>
  <c r="L22" i="9"/>
  <c r="O24" i="6"/>
  <c r="N24" i="6"/>
  <c r="M24" i="6"/>
  <c r="L24" i="6"/>
  <c r="O23" i="6"/>
  <c r="N23" i="6"/>
  <c r="M23" i="6"/>
  <c r="L23" i="6"/>
  <c r="O26" i="20"/>
  <c r="N26" i="20"/>
  <c r="M26" i="20"/>
  <c r="L26" i="20"/>
  <c r="O25" i="20"/>
  <c r="N25" i="20"/>
  <c r="M25" i="20"/>
  <c r="L25" i="20"/>
  <c r="O24" i="15"/>
  <c r="N24" i="15"/>
  <c r="M24" i="15"/>
  <c r="L24" i="15"/>
  <c r="O23" i="15"/>
  <c r="N23" i="15"/>
  <c r="M23" i="15"/>
  <c r="L23" i="15"/>
  <c r="O25" i="5"/>
  <c r="N25" i="5"/>
  <c r="M25" i="5"/>
  <c r="L25" i="5"/>
  <c r="H96" i="3"/>
  <c r="H53" i="12"/>
  <c r="I53" i="12"/>
  <c r="F38" i="17"/>
  <c r="G38" i="17"/>
  <c r="H27" i="2"/>
  <c r="I27" i="2"/>
  <c r="K22" i="10"/>
  <c r="K27" i="10"/>
  <c r="K28" i="10"/>
  <c r="K29" i="10"/>
  <c r="L21" i="13"/>
  <c r="L22" i="13"/>
  <c r="H25" i="2"/>
  <c r="I25" i="2"/>
  <c r="H95" i="3"/>
  <c r="I95" i="3"/>
  <c r="K21" i="13"/>
  <c r="K22" i="13"/>
  <c r="H50" i="12"/>
  <c r="J22" i="10"/>
  <c r="J27" i="10"/>
  <c r="J28" i="10"/>
  <c r="J29" i="10"/>
  <c r="H57" i="11"/>
  <c r="I57" i="11"/>
  <c r="H51" i="12"/>
  <c r="I51" i="12"/>
  <c r="H28" i="2"/>
  <c r="I28" i="2"/>
  <c r="H98" i="3"/>
  <c r="I98" i="3"/>
  <c r="H97" i="3"/>
  <c r="I97" i="3"/>
  <c r="H29" i="13"/>
  <c r="I29" i="13"/>
  <c r="H52" i="12"/>
  <c r="I52" i="12"/>
  <c r="F35" i="7"/>
  <c r="G35" i="7"/>
  <c r="G32" i="21"/>
  <c r="D7" i="21"/>
  <c r="G31" i="21"/>
  <c r="G30" i="21"/>
  <c r="M22" i="4"/>
  <c r="M23" i="4"/>
  <c r="M24" i="4"/>
  <c r="M25" i="4"/>
  <c r="M26" i="4"/>
  <c r="N22" i="4"/>
  <c r="N23" i="4"/>
  <c r="N24" i="4"/>
  <c r="N25" i="4"/>
  <c r="N26" i="4"/>
  <c r="H47" i="4"/>
  <c r="I47" i="4"/>
  <c r="O22" i="4"/>
  <c r="O23" i="4"/>
  <c r="O24" i="4"/>
  <c r="O25" i="4"/>
  <c r="O26" i="4"/>
  <c r="O21" i="4"/>
  <c r="H48" i="4"/>
  <c r="I48" i="4"/>
  <c r="O22" i="5"/>
  <c r="O24" i="5"/>
  <c r="O27" i="5"/>
  <c r="N22" i="5"/>
  <c r="N24" i="5"/>
  <c r="N27" i="5"/>
  <c r="M22" i="5"/>
  <c r="M23" i="5"/>
  <c r="M24" i="5"/>
  <c r="M26" i="5"/>
  <c r="M27" i="5"/>
  <c r="M21" i="5"/>
  <c r="N21" i="5"/>
  <c r="O21" i="5"/>
  <c r="H34" i="5"/>
  <c r="I34" i="5"/>
  <c r="O22" i="15"/>
  <c r="O25" i="15"/>
  <c r="O26" i="15"/>
  <c r="O37" i="15"/>
  <c r="N22" i="15"/>
  <c r="N25" i="15"/>
  <c r="N26" i="15"/>
  <c r="N37" i="15"/>
  <c r="M22" i="15"/>
  <c r="M25" i="15"/>
  <c r="M26" i="15"/>
  <c r="M37" i="15"/>
  <c r="M21" i="15"/>
  <c r="N21" i="15"/>
  <c r="O21" i="15"/>
  <c r="H52" i="15"/>
  <c r="I52" i="15"/>
  <c r="M22" i="20"/>
  <c r="M23" i="20"/>
  <c r="M24" i="20"/>
  <c r="M27" i="20"/>
  <c r="M21" i="20"/>
  <c r="H47" i="20"/>
  <c r="N22" i="20"/>
  <c r="N23" i="20"/>
  <c r="N24" i="20"/>
  <c r="N27" i="20"/>
  <c r="O22" i="20"/>
  <c r="O23" i="20"/>
  <c r="O24" i="20"/>
  <c r="O27" i="20"/>
  <c r="O21" i="20"/>
  <c r="H49" i="20"/>
  <c r="I49" i="20"/>
  <c r="N21" i="20"/>
  <c r="O22" i="6"/>
  <c r="N22" i="6"/>
  <c r="M22" i="6"/>
  <c r="H36" i="6"/>
  <c r="T9" i="1"/>
  <c r="O21" i="6"/>
  <c r="H38" i="6"/>
  <c r="I38" i="6"/>
  <c r="M21" i="9"/>
  <c r="N21" i="9"/>
  <c r="O21" i="9"/>
  <c r="H109" i="9"/>
  <c r="I109" i="9"/>
  <c r="H58" i="11"/>
  <c r="I58" i="11"/>
  <c r="H56" i="11"/>
  <c r="I56" i="11"/>
  <c r="H37" i="14"/>
  <c r="I37" i="14"/>
  <c r="H36" i="14"/>
  <c r="I36" i="14"/>
  <c r="H35" i="18"/>
  <c r="I35" i="18"/>
  <c r="H36" i="18"/>
  <c r="I36" i="18"/>
  <c r="H52" i="16"/>
  <c r="I52" i="16"/>
  <c r="H51" i="16"/>
  <c r="I51" i="16"/>
  <c r="F35" i="8"/>
  <c r="G35" i="8"/>
  <c r="K21" i="10"/>
  <c r="F32" i="10"/>
  <c r="L27" i="20"/>
  <c r="L26" i="4"/>
  <c r="L25" i="4"/>
  <c r="L24" i="4"/>
  <c r="L23" i="4"/>
  <c r="L22" i="4"/>
  <c r="L27" i="5"/>
  <c r="L26" i="5"/>
  <c r="L24" i="5"/>
  <c r="L23" i="5"/>
  <c r="L22" i="5"/>
  <c r="L22" i="6"/>
  <c r="L37" i="15"/>
  <c r="L26" i="15"/>
  <c r="L25" i="15"/>
  <c r="L22" i="15"/>
  <c r="L24" i="20"/>
  <c r="L23" i="20"/>
  <c r="L22" i="20"/>
  <c r="L21" i="20"/>
  <c r="H46" i="20"/>
  <c r="I46" i="20"/>
  <c r="L21" i="15"/>
  <c r="J21" i="10"/>
  <c r="L21" i="9"/>
  <c r="L21" i="6"/>
  <c r="L21" i="5"/>
  <c r="H26" i="2"/>
  <c r="I26" i="2"/>
  <c r="I50" i="12"/>
  <c r="H54" i="12"/>
  <c r="I96" i="3"/>
  <c r="T3" i="1"/>
  <c r="H33" i="18"/>
  <c r="H50" i="16"/>
  <c r="T15" i="1"/>
  <c r="H32" i="5"/>
  <c r="T5" i="1"/>
  <c r="C8" i="1"/>
  <c r="H26" i="13"/>
  <c r="H46" i="4"/>
  <c r="T4" i="1"/>
  <c r="F31" i="21"/>
  <c r="T21" i="1"/>
  <c r="F30" i="21"/>
  <c r="F31" i="19"/>
  <c r="T20" i="1"/>
  <c r="F30" i="19"/>
  <c r="G30" i="19"/>
  <c r="G31" i="19"/>
  <c r="F34" i="7"/>
  <c r="T19" i="1"/>
  <c r="F33" i="7"/>
  <c r="F31" i="10"/>
  <c r="F33" i="10"/>
  <c r="T18" i="1"/>
  <c r="G32" i="10"/>
  <c r="F37" i="17"/>
  <c r="G37" i="17"/>
  <c r="F36" i="17"/>
  <c r="T17" i="1"/>
  <c r="F35" i="17"/>
  <c r="G35" i="17"/>
  <c r="F34" i="8"/>
  <c r="G34" i="8"/>
  <c r="F33" i="8"/>
  <c r="T16" i="1"/>
  <c r="F32" i="8"/>
  <c r="H49" i="16"/>
  <c r="I49" i="16"/>
  <c r="I50" i="16"/>
  <c r="H34" i="18"/>
  <c r="I34" i="18"/>
  <c r="I33" i="18"/>
  <c r="H35" i="14"/>
  <c r="T13" i="1"/>
  <c r="H34" i="14"/>
  <c r="H55" i="11"/>
  <c r="H59" i="11"/>
  <c r="T12" i="1"/>
  <c r="H107" i="9"/>
  <c r="T11" i="1"/>
  <c r="H106" i="9"/>
  <c r="I106" i="9"/>
  <c r="H108" i="9"/>
  <c r="I108" i="9"/>
  <c r="T10" i="1"/>
  <c r="H48" i="20"/>
  <c r="I48" i="20"/>
  <c r="H37" i="6"/>
  <c r="I37" i="6"/>
  <c r="H35" i="6"/>
  <c r="I35" i="6"/>
  <c r="I36" i="6"/>
  <c r="H50" i="20"/>
  <c r="F5" i="20"/>
  <c r="I47" i="20"/>
  <c r="T8" i="1"/>
  <c r="H51" i="15"/>
  <c r="I51" i="15"/>
  <c r="C6" i="1"/>
  <c r="H50" i="15"/>
  <c r="T7" i="1"/>
  <c r="H49" i="15"/>
  <c r="I49" i="15"/>
  <c r="H28" i="13"/>
  <c r="I28" i="13"/>
  <c r="H27" i="13"/>
  <c r="I27" i="13"/>
  <c r="I26" i="13"/>
  <c r="C4" i="1"/>
  <c r="C7" i="1"/>
  <c r="H33" i="5"/>
  <c r="I33" i="5"/>
  <c r="I32" i="5"/>
  <c r="H31" i="5"/>
  <c r="I31" i="5"/>
  <c r="H45" i="4"/>
  <c r="H49" i="4"/>
  <c r="I46" i="4"/>
  <c r="I45" i="4"/>
  <c r="H99" i="3"/>
  <c r="C5" i="1"/>
  <c r="T2" i="1"/>
  <c r="H29" i="2"/>
  <c r="H38" i="14"/>
  <c r="T14" i="1"/>
  <c r="F36" i="8"/>
  <c r="G36" i="8"/>
  <c r="D7" i="8"/>
  <c r="F5" i="12"/>
  <c r="I54" i="12"/>
  <c r="F7" i="12"/>
  <c r="H37" i="18"/>
  <c r="F5" i="18"/>
  <c r="F32" i="21"/>
  <c r="D5" i="21"/>
  <c r="F32" i="19"/>
  <c r="G32" i="19"/>
  <c r="D7" i="19"/>
  <c r="G34" i="7"/>
  <c r="F37" i="7"/>
  <c r="D5" i="7"/>
  <c r="G33" i="7"/>
  <c r="G31" i="10"/>
  <c r="D5" i="10"/>
  <c r="G33" i="10"/>
  <c r="D7" i="10"/>
  <c r="G36" i="17"/>
  <c r="F39" i="17"/>
  <c r="D5" i="17"/>
  <c r="G33" i="8"/>
  <c r="G32" i="8"/>
  <c r="H53" i="16"/>
  <c r="F5" i="16"/>
  <c r="I35" i="14"/>
  <c r="I34" i="14"/>
  <c r="F5" i="14"/>
  <c r="I38" i="14"/>
  <c r="F7" i="14"/>
  <c r="I55" i="11"/>
  <c r="I59" i="11"/>
  <c r="F7" i="11"/>
  <c r="F5" i="11"/>
  <c r="I107" i="9"/>
  <c r="H110" i="9"/>
  <c r="I110" i="9"/>
  <c r="F7" i="9"/>
  <c r="H39" i="6"/>
  <c r="I39" i="6"/>
  <c r="F7" i="6"/>
  <c r="I50" i="20"/>
  <c r="F7" i="20"/>
  <c r="I50" i="15"/>
  <c r="H53" i="15"/>
  <c r="I53" i="15"/>
  <c r="F7" i="15"/>
  <c r="H30" i="13"/>
  <c r="F5" i="13"/>
  <c r="T6" i="1"/>
  <c r="C12" i="1"/>
  <c r="H35" i="5"/>
  <c r="F5" i="5"/>
  <c r="F5" i="4"/>
  <c r="I49" i="4"/>
  <c r="F7" i="4"/>
  <c r="I99" i="3"/>
  <c r="F7" i="3"/>
  <c r="F5" i="3"/>
  <c r="I29" i="2"/>
  <c r="F7" i="2"/>
  <c r="F5" i="2"/>
  <c r="D5" i="8"/>
  <c r="I37" i="18"/>
  <c r="F7" i="18"/>
  <c r="D5" i="19"/>
  <c r="G37" i="7"/>
  <c r="D7" i="7"/>
  <c r="G39" i="17"/>
  <c r="D7" i="17"/>
  <c r="I53" i="16"/>
  <c r="F7" i="16"/>
  <c r="F5" i="9"/>
  <c r="F5" i="6"/>
  <c r="F5" i="15"/>
  <c r="I30" i="13"/>
  <c r="F7" i="13"/>
  <c r="I35" i="5"/>
  <c r="F7" i="5"/>
  <c r="Q33" i="10"/>
  <c r="N32" i="21"/>
  <c r="N32" i="19"/>
</calcChain>
</file>

<file path=xl/sharedStrings.xml><?xml version="1.0" encoding="utf-8"?>
<sst xmlns="http://schemas.openxmlformats.org/spreadsheetml/2006/main" count="5753" uniqueCount="1278">
  <si>
    <t>ID</t>
  </si>
  <si>
    <t>Critical Security Control Detail</t>
  </si>
  <si>
    <t>Sensor or Baseline</t>
  </si>
  <si>
    <t>All Controls Implemented:</t>
  </si>
  <si>
    <t>All Controls Automated:</t>
  </si>
  <si>
    <t>All Controls Reported:</t>
  </si>
  <si>
    <t>Total Percentage Complete:</t>
  </si>
  <si>
    <t>Critical Security Control #16: Account Monitoring and Control</t>
  </si>
  <si>
    <t>Critical Security Control #20: Penetration Tests and Red Team Exercises</t>
  </si>
  <si>
    <t>16.10</t>
  </si>
  <si>
    <t>16.11</t>
  </si>
  <si>
    <t>16.12</t>
  </si>
  <si>
    <t>Web Application Firewall (WAF)</t>
  </si>
  <si>
    <t>Wireless Intrusion Detection System (WIDS)</t>
  </si>
  <si>
    <t>Training / Awareness Education Plans</t>
  </si>
  <si>
    <t>Log Management System / SIEM</t>
  </si>
  <si>
    <t>Policy Approved</t>
  </si>
  <si>
    <t>All Policies Approved:</t>
  </si>
  <si>
    <t>Level Four</t>
  </si>
  <si>
    <t>Policies Complete</t>
  </si>
  <si>
    <t>Controls 1-5 Implemented</t>
  </si>
  <si>
    <t>All Controls Automated</t>
  </si>
  <si>
    <t>All Controls Reported</t>
  </si>
  <si>
    <t>All Controls Implemented</t>
  </si>
  <si>
    <t>Maturity level:</t>
  </si>
  <si>
    <t>Score:</t>
  </si>
  <si>
    <t>*Rating is on a 0-5 scale.</t>
  </si>
  <si>
    <t>Maturity Rating*:</t>
  </si>
  <si>
    <t>Level Five</t>
  </si>
  <si>
    <t>Level Three</t>
  </si>
  <si>
    <t>Level Two</t>
  </si>
  <si>
    <t>Level One</t>
  </si>
  <si>
    <t>For applications that rely on a database, use standard hardening configuration templates. All systems that are part of critical business processes should also be tested.</t>
  </si>
  <si>
    <t>Monitor attempts to access deactivated accounts through audit logging.</t>
  </si>
  <si>
    <t>16.13</t>
  </si>
  <si>
    <t>Perform periodic Red Team exercises to test organizational readiness to identify and stop attacks or to respond quickly and effectively.</t>
  </si>
  <si>
    <t>Include tests for the presence of unprotected system information and artifacts that would be useful to attackers, including network diagrams, configuration files, older penetration test reports, e-mails or documents containing passwords or other information critical to system operation.</t>
  </si>
  <si>
    <t>EOF Function</t>
  </si>
  <si>
    <t>Identify</t>
  </si>
  <si>
    <t>Detect</t>
  </si>
  <si>
    <t>SCAP Based Vulnerability Management System</t>
  </si>
  <si>
    <t>Network Device Management System</t>
  </si>
  <si>
    <t>Identity &amp; Access Management System</t>
  </si>
  <si>
    <t>This work is licensed under a Creative Commons Attribution-ShareAlike 4.0 International License.</t>
  </si>
  <si>
    <t>Policy Status</t>
  </si>
  <si>
    <t>No Policy</t>
  </si>
  <si>
    <t>Informal Policy</t>
  </si>
  <si>
    <t>Partial Written Policy</t>
  </si>
  <si>
    <t>Written Policy</t>
  </si>
  <si>
    <t>Approved Written Policy</t>
  </si>
  <si>
    <t>Implementation Status</t>
  </si>
  <si>
    <t>Not Implemented</t>
  </si>
  <si>
    <t>Implemented on Some Systems</t>
  </si>
  <si>
    <t>Implemented on All Systems</t>
  </si>
  <si>
    <t>Parts of Policy Implemented</t>
  </si>
  <si>
    <t>Automation Status</t>
  </si>
  <si>
    <t>Not Automated</t>
  </si>
  <si>
    <t>Parts of Policy Automated</t>
  </si>
  <si>
    <t>Automated on Some Systems</t>
  </si>
  <si>
    <t>Automated on All Systems</t>
  </si>
  <si>
    <t>Reporting Status</t>
  </si>
  <si>
    <t>Not Reported</t>
  </si>
  <si>
    <t>Parts of Policy Reported</t>
  </si>
  <si>
    <t>Reported on Some Systems</t>
  </si>
  <si>
    <t>Reported on All Systems</t>
  </si>
  <si>
    <t>DO NOT CHANGE THESE VALUES</t>
  </si>
  <si>
    <t>Instructions - Read me first.</t>
  </si>
  <si>
    <t>Field Definitions</t>
  </si>
  <si>
    <t>This is the ID number of the specific critical security control sub-control reference as included in the Critical Security Controls documentation.</t>
  </si>
  <si>
    <t>Policy Defined</t>
  </si>
  <si>
    <t>Control Implemented</t>
  </si>
  <si>
    <t>Control Automated</t>
  </si>
  <si>
    <t>Control Reported to Business</t>
  </si>
  <si>
    <t>The purpose for this tool is to provide organizations with a simple tool for performing an initial assessment of their information assurance maturity level based on the controls defined by the Critical Security Controls and the Council on Cybersecurity. Any questions about how this tool works or suggestions can be directed to info@auditscripts.com. In order to use this tool, the assessor must only complete the answers to the drop down menu questions lists on the pages labeled CSC #1 - CSC #20. By choosing a drop down choice for each critical control, the assessment tool will automatically generate scores and maturity level based on the answers to each question. Based on the answers to each question, the dashboard worksheet will automatically populate with the overall maturity level scores for the organization as a whole. These scores can therefore be used to measure the organization's progress and what percentage of the Critical Security Controls they are currently following. Ideally in the long term organizations would deploy tools that would automate the collection of this information, but in the meanwhile, this tool can be used to help start the process of manually assessing the organization's maturity level.</t>
  </si>
  <si>
    <t>This is the detail behind each specific sub-control as defined by the Critical Security Controls documentation.</t>
  </si>
  <si>
    <t>This standards for "Executive Order Framework (EOF)" function. These functions were defined by NIST in the EOF and act as control characteristics.</t>
  </si>
  <si>
    <t>This is the type of technical system or baseline that we believe is necessary in order to implement the specific sub control.</t>
  </si>
  <si>
    <t>This question determines whether the organization currently has a policy defined that indicates that they should be implementing the defined sub control.</t>
  </si>
  <si>
    <t>This question determines whether or not the organization currently has implemented this sub control and to what degree the control has been implemented.</t>
  </si>
  <si>
    <t>This question determines whether or not the organization currently has automated the implementation of this sub control and to what degree the control has been automated.</t>
  </si>
  <si>
    <t>This question determines whether or not the organization is reporting this sub control to business representatives and to what degree the control has been reported.</t>
  </si>
  <si>
    <t>Critical Security Control #15: Wireless Access Control</t>
  </si>
  <si>
    <t>Critical Security Control #18: Application Software Security</t>
  </si>
  <si>
    <t>Critical Security Control #19: Incident Response and Management</t>
  </si>
  <si>
    <t>System Configuration Enforcement System</t>
  </si>
  <si>
    <t>Ensure that all accounts have an expiration date that is monitored and enforced.</t>
  </si>
  <si>
    <t>Ensure that all account usernames and authentication credentials are transmitted across networks using encrypted channels.</t>
  </si>
  <si>
    <t>Any user or system accounts used to perform penetration testing should be controlled and monitored to make sure they are only being used for legitimate purposes, and are removed or restored to normal function after testing is over.</t>
  </si>
  <si>
    <t>Create a test bed that mimics a production environment for specific penetration tests and Red Team attacks against elements that are not typically tested in production, such as attacks against supervisory control and data acquisition and other control systems.</t>
  </si>
  <si>
    <t>Protect</t>
  </si>
  <si>
    <t>Implemented on Most Systems</t>
  </si>
  <si>
    <t>Automated on Most Systems</t>
  </si>
  <si>
    <t>Reported on Most Systems</t>
  </si>
  <si>
    <t>Not Applicable</t>
  </si>
  <si>
    <t>Control Automated or Technically Enforced</t>
  </si>
  <si>
    <t>Risk Accepted:</t>
  </si>
  <si>
    <t>Risk Addressed:</t>
  </si>
  <si>
    <t>CSC #1</t>
  </si>
  <si>
    <t>CSC #2</t>
  </si>
  <si>
    <t>CSC #3</t>
  </si>
  <si>
    <t>CSC #4</t>
  </si>
  <si>
    <t>CSC #5</t>
  </si>
  <si>
    <t>CSC #6</t>
  </si>
  <si>
    <t>CSC #7</t>
  </si>
  <si>
    <t>CSC #8</t>
  </si>
  <si>
    <t>CSC #9</t>
  </si>
  <si>
    <t>CSC #10</t>
  </si>
  <si>
    <t>CSC #11</t>
  </si>
  <si>
    <t>CSC #12</t>
  </si>
  <si>
    <t>CSC #13</t>
  </si>
  <si>
    <t>CSC #14</t>
  </si>
  <si>
    <t>CSC #15</t>
  </si>
  <si>
    <t>CSC #16</t>
  </si>
  <si>
    <t>CSC #17</t>
  </si>
  <si>
    <t>CSC #18</t>
  </si>
  <si>
    <t>CSC #19</t>
  </si>
  <si>
    <t>CSC #20</t>
  </si>
  <si>
    <t>Description:</t>
  </si>
  <si>
    <t>Multi-Factor Authentication System</t>
  </si>
  <si>
    <t>Maintain an inventory of authorized wireless access points connected to the wired network.</t>
  </si>
  <si>
    <t>Configure network vulnerability scanning tools to detect and alert on unauthorized wireless access points connected to the wired network.</t>
  </si>
  <si>
    <t>Use a wireless intrusion detection system (WIDS) to detect and alert on unauthorized wireless access points connected to the network.</t>
  </si>
  <si>
    <t>Disable wireless access on devices that do not have a business purpose for wireless access.</t>
  </si>
  <si>
    <t>Configure wireless access on client machines that do have an essential wireless business purpose, to allow access only to authorized wireless networks and to restrict access to other wireless networks.</t>
  </si>
  <si>
    <t>Disable peer-to-peer (adhoc) wireless network capabilities on wireless clients.</t>
  </si>
  <si>
    <t>Leverage the Advanced Encryption Standard (AES) to encrypt wireless data in transit.</t>
  </si>
  <si>
    <t>Ensure that wireless networks use authentication protocols such as Extensible Authentication Protocol-Transport Layer Security (EAP/TLS), that requires mutual, multi-factor authentication.</t>
  </si>
  <si>
    <t>Disable wireless peripheral access of devices (such as Bluetooth and NFC), unless such access is required for a business purpose.</t>
  </si>
  <si>
    <t>Create a separate wireless network for personal or untrusted devices. Enterprise access from this network should be treated as untrusted and filtered and audited accordingly.</t>
  </si>
  <si>
    <t>Maintain an inventory of each of the organization's authentication systems, including those located onsite or at a remote service provider.</t>
  </si>
  <si>
    <t>Configure access for all accounts through as few centralized points of authentication as possible, including network, security, and cloud systems.</t>
  </si>
  <si>
    <t>Require multi-factor authentication for all user accounts, on all systems, whether managed onsite or by a third-party provider.</t>
  </si>
  <si>
    <t>Encrypt or hash with a salt all authentication credentials when stored.</t>
  </si>
  <si>
    <t>Maintain an inventory of all accounts organized by authentication system.</t>
  </si>
  <si>
    <t>Disable any account that cannot be associated with a business process or business owner.</t>
  </si>
  <si>
    <t>Automatically disable dormant accounts after a set period of inactivity.</t>
  </si>
  <si>
    <t>Automatically lock workstation sessions after a standard period of inactivity.</t>
  </si>
  <si>
    <t>Alert when users deviate from normal login behavior, such as time-of-day, workstation location and duration.</t>
  </si>
  <si>
    <t>Perform a skills gap analysis to understand the skills and behaviors workforce members are not adhering to, using this information to build a baseline education roadmap.</t>
  </si>
  <si>
    <t>Deliver training to address the skills gap identified to positively impact workforce members' security behavior.</t>
  </si>
  <si>
    <t>Create a security awareness program for all workforce members to complete on a regular basis to ensure they understand and exhibit the necessary behaviors and skills to help ensure the security of the organization. The organization's security awareness program should be communicated in a continuous and engaging manner.</t>
  </si>
  <si>
    <t>Ensure that the organization's security awareness program is updated frequently (at least annually) to address new technologies, threats, standards and business requirements.</t>
  </si>
  <si>
    <t>Train workforce members on the importance of enabling and utilizing secure authentication.</t>
  </si>
  <si>
    <t>Train the workforce on how to identify different forms of social engineering attacks, such as phishing, phone scams and impersonation calls.</t>
  </si>
  <si>
    <t>Train workforce on how to identify and properly store, transfer, archive and destroy sensitive information.</t>
  </si>
  <si>
    <t>Train workforce members to be aware of causes for unintentional data exposures, such as losing their mobile devices or emailing the wrong person due to autocomplete in email.</t>
  </si>
  <si>
    <t>Train employees to be able to identify the most common indicators of an incident and be able to report such an incident.</t>
  </si>
  <si>
    <t>Establish secure coding practices appropriate to the programming language and development environment being used.</t>
  </si>
  <si>
    <t>For in-house developed software, ensure that explicit error checking is performed and documented for all input, including for size, data type, and acceptable ranges or formats.</t>
  </si>
  <si>
    <t>Verify that the version of all software acquired from outside your organization is still supported by the developer or appropriately hardened based on developer security recommendations.</t>
  </si>
  <si>
    <t>Only use up-to-date and trusted third-party components for the software developed by the organization.</t>
  </si>
  <si>
    <t>Use only standardized and extensively reviewed encryption algorithms.</t>
  </si>
  <si>
    <t>Ensure that all software development personnel receive training in writing secure code for their specific development environment and responsibilities.</t>
  </si>
  <si>
    <t>Apply static and dynamic analysis tools to verify that secure coding practices are being adhered to for internally developed software.</t>
  </si>
  <si>
    <t>Establish a process to accept and address reports of software vulnerabilities, including providing a means for external entities to contact your security group.</t>
  </si>
  <si>
    <t>Maintain separate environments for production and nonproduction systems. Developers should not have unmonitored access to production environments.</t>
  </si>
  <si>
    <t>Protect web applications by deploying web application firewalls (WAFs) that inspect all traffic flowing to the web application for common web application attacks. For applications that are not web-based, specific application firewalls should be deployed if such tools are available for the given application type. If the traffic is encrypted, the device should either sit behind the encryption or be capable of decrypting the traffic prior to analysis. If neither option is appropriate, a host-based web application firewall should be deployed.</t>
  </si>
  <si>
    <t>Secure Coding Standards</t>
  </si>
  <si>
    <t>Software Vulnerability Scanning Tool</t>
  </si>
  <si>
    <t>18.10</t>
  </si>
  <si>
    <t>Ensure that there are written incident response plans that defines roles of personnel as well as phases of incident handling/management.</t>
  </si>
  <si>
    <t>Assign job titles and duties for handling computer and network incidents to specific individuals and ensure tracking and documentation throughout the incident through resolution.</t>
  </si>
  <si>
    <t>Designate management personnel, as well as backups, who will support the incident handling process by acting in key decision-making roles.</t>
  </si>
  <si>
    <t>Devise organization-wide standards for the time required for system administrators and other workforce members to report anomalous events to the incident handling team, the mechanisms for such reporting, and the kind of information that should be included in the incident notification.</t>
  </si>
  <si>
    <t>Assemble and maintain information on third-party contact information to be used to report a security incident, such as Law Enforcement, relevant government departments, vendors, and ISAC partners.</t>
  </si>
  <si>
    <t>Publish information for all workforce members, regarding reporting computer anomalies and incidents to the incident handling team. Such information should be included in routine employee awareness activities.</t>
  </si>
  <si>
    <t>Plan and conduct routine incident response exercises and scenarios for the workforce involved in the incident response to maintain awareness and comfort in responding to real world threats. Exercises should test communication channels, decision making, and incident responders technical capabilities using tools and data available to them.</t>
  </si>
  <si>
    <t>Create incident scoring and prioritization schema based on known or potential impact to your organization. Utilize score to define frequency of status updates and escalation procedures.</t>
  </si>
  <si>
    <t>Incident Management Plans</t>
  </si>
  <si>
    <t>Establish a program for penetration tests that includes a full scope of blended attacks, such as wireless, client-based, and web application attacks.</t>
  </si>
  <si>
    <t>Conduct regular external and internal penetration tests to identify vulnerabilities and attack vectors that can be used to exploit enterprise systems successfully.</t>
  </si>
  <si>
    <t>Use vulnerability scanning and penetration testing tools in concert. The results of vulnerability scanning assessments should be used as a starting point to guide and focus penetration testing efforts.</t>
  </si>
  <si>
    <t>Wherever possible, ensure that Red Teams results are documented using open, machine-readable standards (e.g., SCAP). Devise a scoring method for determining the results of Red Team exercises so that results can be compared over time.</t>
  </si>
  <si>
    <t>Penetration Testing Plans</t>
  </si>
  <si>
    <t>Critical Security Control #17: Implement a Security Awareness and Training Program</t>
  </si>
  <si>
    <t>Critical Security Control #1: Inventory and Control of Hardware Assets</t>
  </si>
  <si>
    <t>NIST CSF</t>
  </si>
  <si>
    <t>15.10</t>
  </si>
  <si>
    <t>Establish and follow an automated process for revoking system access by disabling accounts immediately upon termination or change of responsibilities of an employee or contractor. Disabling these accounts, instead of deleting accounts, allows preservation of audit trails.</t>
  </si>
  <si>
    <t>Critical Security Controls Initial Assessment Tool (v7.0b)</t>
  </si>
  <si>
    <t>Nessus security scans?</t>
  </si>
  <si>
    <t>Infoblox</t>
  </si>
  <si>
    <t>Meditology Assess:</t>
  </si>
  <si>
    <t>Highest Risk</t>
  </si>
  <si>
    <t>Low Risk</t>
  </si>
  <si>
    <t>High Risk</t>
  </si>
  <si>
    <t>Med Risk</t>
  </si>
  <si>
    <t>Wireless Security - 1</t>
  </si>
  <si>
    <t>5.2.7</t>
  </si>
  <si>
    <t>Endpoint Protection</t>
  </si>
  <si>
    <t>5.4.3</t>
  </si>
  <si>
    <t>Mobile Device Security</t>
  </si>
  <si>
    <t>5.6.2</t>
  </si>
  <si>
    <t>Configuration Management</t>
  </si>
  <si>
    <t>5.2.2</t>
  </si>
  <si>
    <t>5.2.3</t>
  </si>
  <si>
    <t>5.6.1</t>
  </si>
  <si>
    <t>5.6.1
5.6.3</t>
  </si>
  <si>
    <t>5.2.8</t>
  </si>
  <si>
    <t>5.2.4</t>
  </si>
  <si>
    <t>5.3.1</t>
  </si>
  <si>
    <t>5.9.2</t>
  </si>
  <si>
    <t>Transmission Protection</t>
  </si>
  <si>
    <t>5.11.3</t>
  </si>
  <si>
    <t>Access Controls</t>
  </si>
  <si>
    <t>5.11.4</t>
  </si>
  <si>
    <t>Audit Logging &amp; Monitoring</t>
  </si>
  <si>
    <t>5.12.2</t>
  </si>
  <si>
    <t>5.5.1</t>
  </si>
  <si>
    <t>Wireless Security</t>
  </si>
  <si>
    <t>5.7.4</t>
  </si>
  <si>
    <t>Vulnerability Management</t>
  </si>
  <si>
    <t>Wireless Security
Vulnerability Management</t>
  </si>
  <si>
    <t>5.7.2</t>
  </si>
  <si>
    <t>5.5.2
5.7.2
5.7.3</t>
  </si>
  <si>
    <t>2
2
3</t>
  </si>
  <si>
    <t>5.8.1</t>
  </si>
  <si>
    <t>Network Protection</t>
  </si>
  <si>
    <t>5.8.2</t>
  </si>
  <si>
    <t>5.15.1</t>
  </si>
  <si>
    <t>Incident Management</t>
  </si>
  <si>
    <t>5.19.1</t>
  </si>
  <si>
    <t>Data Protection &amp; Privacy</t>
  </si>
  <si>
    <t>2
2</t>
  </si>
  <si>
    <t>Asset Management</t>
  </si>
  <si>
    <t>07.01 (07.a) 
(Level 3)
(Level CIS)</t>
  </si>
  <si>
    <t>The organization shall:
1. employ automated mechanisms to scan the network no less than weekly to detect the presence of unauthorized components/devices (including hardware, firmware and software) into the information system;
The organization shall deploy active and passive automated asset discovery tool(s) and use it to build/maintain/reconcile an asset inventory of systems connected to its public and private network(s).</t>
  </si>
  <si>
    <t>If the organization is dynamically assigning addresses using DHCP, then deploy dynamic host configuration protocol (DHCP) server logging, and use this information to improve the asset inventory and help detect unknown systems.</t>
  </si>
  <si>
    <t>07.01 (07.a) 
Level 1</t>
  </si>
  <si>
    <t>07.01 (07.a)
(Level 1)</t>
  </si>
  <si>
    <t>HITRUST</t>
  </si>
  <si>
    <t>Info. Sys. Acquisition, Dev. &amp; Maint.</t>
  </si>
  <si>
    <t>10.04 (10.h)
(Level CIS)</t>
  </si>
  <si>
    <t xml:space="preserve"> The organization deploys application whitelisting technology that allows systems to run software only if it is authorized to execute (whitelisted) and prevents execution of all other software on the system.</t>
  </si>
  <si>
    <t>HITRUST CSF9</t>
  </si>
  <si>
    <t>(Level CIS)</t>
  </si>
  <si>
    <t>10.06 (10.m)
(Level CIS)</t>
  </si>
  <si>
    <t>The configuration standards shall be required by CSF control 10.k for all system components (e.g., workstations, databases, servers, operating systems, applications, routers, switches, wireless access points). The standards shall be hardened to address, to the extent practical, all known security vulnerabilities. In particular, laptops, workstations, and servers are configured so they will not auto-run content from removable media (e.g., USB tokens, i.e., thumb drives; USB hard drives; CDs/DVDs; FireWire devices; external serial advanced technology attachment devices; and mounted network shares).
The organization's configuration standards shall be consistent with industry-accepted system hardening standards, including:
1. Center for Internet Security (CIS)
2. International Organization for Standardization (ISO)
3. SysAdmin Audit Network Security (SANS)
4. National Institute of Standards Technology (NIST)</t>
  </si>
  <si>
    <t>10.05 (10.k)
(Level CIS)</t>
  </si>
  <si>
    <t>The organization builds secure images for workstations, servers and other system types from their secure configuration baselines and uses these images to build all new systems it deploys. Any existing systems that must be rebuilt (e.g., due to compromise) shall be rebuilt from the organizations secure images. Regular updates or exceptions to these secure images shall be formally managed by the organizations change management processes.</t>
  </si>
  <si>
    <t>Compliance
Info. Sys. Acquisition, Dev. &amp; Maint.</t>
  </si>
  <si>
    <t>06.02
(06.h)
10.05 (10.k)
(Level CIS)</t>
  </si>
  <si>
    <t>Utilize file integrity checking tools to ensure that critical system files (including sensitive system and application executables, libraries, and configurations) have not been altered.
Formal change control procedures shall be documented and enforced in order to minimize the corruption of information systems. Introduction of new systems and major changes to existing systems shall follow a formal process of documentation, specification, testing, quality control, and managed implementation.</t>
  </si>
  <si>
    <t>10.05 (10.k)
(Level 3)
(Level FedRAMP)</t>
  </si>
  <si>
    <t>The organization shall employ automated mechanisms to centrally manage, apply, and verify configuration settings. The organization shall employ automated mechanisms to respond to unauthorized changes to network and system security-related configuration settings.
and ensures that checklists for configuration settings are Security Content Automation Protocol (SCAP) validated or SCAP compatible (if validated checklists are not available).</t>
  </si>
  <si>
    <t>HITRUST CSF(</t>
  </si>
  <si>
    <t>Vulnerability scanning is performed in authenticated mode either with local agents running on each endpoint to analyze the security configuration or with remote scanners that are given administrative rights on the system being tested. A dedicated account, which is tied to specific machines at specific IP addresses and not used for any other administrative activities, is used for authenticated vulnerability scans.</t>
  </si>
  <si>
    <t>10.06 (10m)
(Level CIS)</t>
  </si>
  <si>
    <t>The organization compares the results from back-to-back vulnerability scans to verify that vulnerabilities were addressed either by patching, implementing a compensating control, or documenting and accepting a reasonable business risk. Such acceptance of business risks for existing vulnerabilities are periodically reviewed to determine if newer compensating controls or subsequent patches can address vulnerabilities that were previously accepted, or if conditions have changed, increasing the risk.</t>
  </si>
  <si>
    <t>The organization uses automated patch management tools and software update tools for the operation system and/or software/applications on all information systems for which such tools are available and determined to be safe.</t>
  </si>
  <si>
    <t>10.06 (10m)
(Level 2)</t>
  </si>
  <si>
    <t>Establish a process to identify and assign a risk ranking to newly discovered security vulnerabilities. The risk ranking shall consider the CVSS score, classification of the vendor supplied patch, and/or the classification and criticality of the affected system.</t>
  </si>
  <si>
    <t>Access Control</t>
  </si>
  <si>
    <t>01.02 (01.c)
(Level CIS)</t>
  </si>
  <si>
    <t>The organization uses automated tools to inventory all administrative accounts and validates that each person with administrative privileges on desktops, laptops, and servers is authorized by a senior executive.</t>
  </si>
  <si>
    <t>01.02 (01.d)
(Level CIS)</t>
  </si>
  <si>
    <t>Before deploying any new devices in a networked environment, the organization changes all default passwords for applications, operating systems, routers, firewalls, wireless access points, and other systems to have values consistent with administration-level accounts.</t>
  </si>
  <si>
    <t>01.05 (01.q) (Level 2)</t>
  </si>
  <si>
    <t>The organization shall employ multifactor authentication for remote network access to privileged and non-privileged accounts such that one of the factors is provided by a device separate from the system gaining access. The organization shall employ multifactor authentication for local access to privileged accounts (including those used for non-local maintenance and diagnostic sessions).</t>
  </si>
  <si>
    <t>Where multi-factor authentication is not supported for these use cases, users shall be required to use long passwords on the system of at least fourteen (14) characters.</t>
  </si>
  <si>
    <t>01.02 (01.c)</t>
  </si>
  <si>
    <t>Administrators should be required to access a system using a fully logged and non-administrative account. Then, once logged on to the machine without administrative privileges, the administrator should transition to administrative privileges using tools such as Sudo on Linux/UNIX, RunAs on Windows, and other similar facilities for other types of systems.</t>
  </si>
  <si>
    <t>Administrators shall use a dedicated machine for all administrative tasks or tasks requiring elevated access. This machine shall be isolated from the organization's primary network and not be allowed Internet access. This machine shall not be used for reading email, composing documents, or surfing the Internet.</t>
  </si>
  <si>
    <t>Communcations, Operations Management</t>
  </si>
  <si>
    <t>09.10 (09.aa) (Level 3)</t>
  </si>
  <si>
    <t>Account creation, modification, disabling, enabling and removal actions shall be automatically logged and audited providing notification, as required, to appropriate individuals.</t>
  </si>
  <si>
    <t>Audit logs shall include, but are not limited to:</t>
  </si>
  <si>
    <t>09.10 (09.af) (Level CIS)</t>
  </si>
  <si>
    <t>The organization uses at least two (2) synchronized time sources from which all servers and network equipment retrieve time information on a regular basis so that timestamps in logs are consistent.</t>
  </si>
  <si>
    <t>09.10 (09.aa) (Level CIS)</t>
  </si>
  <si>
    <t>Systems record logs in a standardized format such as syslog entries or those outlined by the Common Event Expression initiative. If systems cannot generate logs in a standardized format, the organization deploys log normalization tools c to convert logs into such a format.</t>
  </si>
  <si>
    <t>09.10 (09.ac) (Level CIS)
09.03 (09.h) (Level 2)</t>
  </si>
  <si>
    <t>Audit logs are archived and digitally signed on a periodic basis.
The information system shall take the following additional actions in response to an audit storage capacity issue:
1. shutdown the information system,
2. stop generating audit records, or
3. overwrite the oldest records, in the case that storage media is unavailable.</t>
  </si>
  <si>
    <t>The organization analyzes and correlates audit records across different repositories using a security information and event management (SIEM) tool or log analytics tools for log aggregation and consolidation from multiple systems/machines/devices, and correlates this information with input from non-technical sources to gain and enhance organization-wide situational awareness. Using the SIEM tool, the organization (system administrators and security personnel) devises profiles of common events from given systems/machines/devices so that it can tune detection to focus on unusual activity, avoid false positives, more rapidly identify anomalies, and prevent overwhelming analysts with insignificant alerts.</t>
  </si>
  <si>
    <t>09.10 (09.ab) (Level 3)</t>
  </si>
  <si>
    <t>10.04 (10.h)
(Level 2)
10.04 (10.h)
(Level CIS)</t>
  </si>
  <si>
    <t>The organization uses the latest version of Web browsers on operational systems to take advantage of the latest security functions in the application.
Unnecessary browser and email client plugins and/or add-on applications that are not absolutely necessary for the functionality of the application are uninstalled or disabled.</t>
  </si>
  <si>
    <t>The organization limits the use of unnecessary scripting languages in all Web browsers and email clients. This includes the use of languages such as ActiveX and JavaScript on systems where it is unnecessary to support such capabilities.</t>
  </si>
  <si>
    <t>The organization logs all URL requests from each of the organization's systems, whether onsite or a mobile device, in order to identify potentially malicious activity and assist incident handlers with identifying potentially compromised systems.</t>
  </si>
  <si>
    <t>09.06 (09.m) (Level CIS)</t>
  </si>
  <si>
    <t>The organization shall maintain and enforce network based URL filters that limit a system's ability to connect to Websites not approved by the organization. The organization specifically blocks access to known file transfer and email exfiltration Websites. The organization shall subscribe to URL categorization services to ensure that they are up to date with the most recent Website category definitions available. Uncategorized sites shall be blocked by default. This filtering shall be enforced for each of the organization's systems, whether they are physically at an organization's facilities or not.</t>
  </si>
  <si>
    <t>checking electronic mail attachments and downloads for malicious code or file types that are unnecessary for the organization's business before use; this check shall be carried out at different places (e.g., at electronic mail servers, desk top computers and when entering the network of the organization);</t>
  </si>
  <si>
    <t>09.04   (09.j) (Level 2)</t>
  </si>
  <si>
    <t>09.04   (09.j) (Level CIS)</t>
  </si>
  <si>
    <t>The organization implements the Sender Policy Framework (SPF) by deploying SPF records in DNS and enabling receiver-side verification in mail servers to lower the chance of spoofed email messages.</t>
  </si>
  <si>
    <t>The organization enables anti-exploitation features (e.g., Data Execution Prevention [DEP] and Address Space Layout Randomization [ASLR]) in its operating systems, and applies anti-exploitation protections to a broader set of applications and executables by deploying additional capabilities, such as the Enhanced Migration Experience Toolkit. The requirements should be fully assessed by the organization prior to implementation due to potential difficulties (compatibility issues, etc.).</t>
  </si>
  <si>
    <t>The organization monitors the use and attempted use of removable media in the organization's information systems.
If an NBMD solution is used, the organization shall also:
1. disable USB ports,
2. prohibit the use of writable media (e.g., DVD-R),
3. restrict the use of read-only media (e.g., DVD-ROM) to legitimate commercial sources for legitimate business reasons (e.g., Linux installation disks), and
4. allow only whitelisted software to run on the system.
The organization shall formally establish and enforce controls (e.g., policies and procedures) for the management of removable media and laptops including:
1. restrictions on the type(s) of media, and usages thereof, to maintain security;
2. registration of certain type(s) of media including laptops.
The organization limits the use of removable media to those with a valid business need.</t>
  </si>
  <si>
    <t>09.10 (09.ab) (Level CIS)
09.04   (09.j) (Level 1)
09.07 (09.o) (Level 1)</t>
  </si>
  <si>
    <t>The information system shall provide near-real-time alerts when the following indications of compromise or potential compromise occur:
1. presence of malicious code;
2. unauthorized export of information;
3. signaling to an external information system; or
4. potential intrusions.
Malicious code and spam protection mechanisms shall be centrally managed.
User functionality (including user interface services [e.g., Web services]) shall be separated from information system management (e.g., database management systems) functionality.</t>
  </si>
  <si>
    <t>The organization enables DNS query logging to detect hostname lookup for known malicious command and control domains.</t>
  </si>
  <si>
    <t>09.07 (09.m) (Level CIS)</t>
  </si>
  <si>
    <t>The organization shall identify ports, services, and similar applications (e.g., protocols) necessary for business and provide the rationale or identify compensating controls implemented for those protocols considered to be insecure.</t>
  </si>
  <si>
    <t>Accss Control</t>
  </si>
  <si>
    <t>apply a default-deny rule that drops all traffic via host-based firewalls or port filtering tools on its endpoints (workstations, servers, etc.), except those services and ports that are explicitly allowed.</t>
  </si>
  <si>
    <t>09.07 (09.m) (Level 2)</t>
  </si>
  <si>
    <t>The organization places application firewalls in front of its critical servers to verify and validate the traffic going to the server. Any unauthorized services or traffic should be blocked and an alert generated.</t>
  </si>
  <si>
    <t xml:space="preserve">10.02 (10.b) (Level CIS) </t>
  </si>
  <si>
    <t>There should be multiple backups over time so that, in the event of malware infection, restoration can be from a version that is believed to predate the original infection.
Ensure that each system is automatically backed up on at least a weekly basis, and more often for systems storing sensitive information.</t>
  </si>
  <si>
    <t>09.05   (09.l) (Level CIS)</t>
  </si>
  <si>
    <t>Regular testing of back-up media and restoration procedures shall be performed. Inventory records for the back-up copies, including content and current location, shall be maintained.</t>
  </si>
  <si>
    <t>09.05   (09.l) (Level 1)</t>
  </si>
  <si>
    <t>The organization ensures that backups, including remote and cloud-based backups, are properly protected via physical security or encryption when they are stored, as well as when they are moved across the network.</t>
  </si>
  <si>
    <t>09.05   (09.l) (Level 2)</t>
  </si>
  <si>
    <t>To mitigate the risk of attacks that seek to encrypt or damage data on addressable data shares, including backup destinations, the organization provides key systems with at least one (1) backup destination that is not continuously addressable through operating system calls.</t>
  </si>
  <si>
    <t>The organization shall check the technical security configuration of information systems and network components (e.g., firewalls, routers and switches).
Deviations shall be logged and automatically reported.
A formal process shall be established for approving and testing all network connections and changes to firewall, router, and switch configurations. Any deviations from the standard configuration or updates to the standard configuration should be documented and approved in a change control system.</t>
  </si>
  <si>
    <t>06.02 (06.h) (Level 1) (Level 2)</t>
  </si>
  <si>
    <t>Compliance
Communcations, Operations Management</t>
  </si>
  <si>
    <t>All new configuration rules beyond a baseline-hardened configuration that allow traffic to flow through network security devices, such as firewalls and network-based IPS, should also be documented and recorded, with a specific business reason for each change, a specific individual's name responsible for that business need, and an expected duration of the need.</t>
  </si>
  <si>
    <t>01.05 (01.q) (Level 3)</t>
  </si>
  <si>
    <t xml:space="preserve">10.06 (10.m) (Level CIS) </t>
  </si>
  <si>
    <t>Organizations shall install the latest stable version of any security-related updates on all network devices.</t>
  </si>
  <si>
    <t>Network engineers shall use a dedicated machine for all administrative tasks or tasks requiring elevated access. This machine shall be isolated from the organization's primary network and not be allowed Internet access. This machine shall not be used for reading email, composing documents, or surfing the Internet.</t>
  </si>
  <si>
    <t>01.04 (01.m) (Level CIS)</t>
  </si>
  <si>
    <t>Technical compliance checking shall be performed by an experienced technical specialist with the assistance of industry standard automated tools, which generate a technical report for subsequent interpretation. Deviations shall be logged and automatically reported.</t>
  </si>
  <si>
    <t>Compliance</t>
  </si>
  <si>
    <t>The organization manages the network infrastructure across network connections that are separated from the business use of that network, relying on separate VLANs or, preferably, on entirely different physical connectivity for management sessions for network devices</t>
  </si>
  <si>
    <t>01.04 (01.m) (Level 2)</t>
  </si>
  <si>
    <t>The organization designs and implements network perimeters so that all outgoing network traffic to the Internet must pass through at least one (1) application layer filtering proxy server. The proxy shall support decrypting network traffic, logging individual TCP sessions, blocking specific URLs, domain names, and IP addresses to implement a blacklist, and applying whitelists of allowed sites that can be accessed through the proxy while blocking all other sites. Organizations force outbound traffic to the Internet through an authenticated proxy server on the enterprise perimeter.</t>
  </si>
  <si>
    <t>01.04 (01.o) (Level 2)</t>
  </si>
  <si>
    <t>Network boundary devices, including firewalls, network-based IPS, and inbound and outbound proxies, are configured to verbosely log all traffic (both allowed and blocked) arriving at the device, which at a minimum shall include the full packet header information and payload of the traffic destined for or passing through the network perimeter.</t>
  </si>
  <si>
    <t>09.10   (09.ab) (Level CIS)</t>
  </si>
  <si>
    <t>The organization requires all remote login access (including VPN, dial-up, and other forms of access that allow login to internal systems, e.g., from an alternate work location or to sensitive information via a Web portal) to use two-factor authentication</t>
  </si>
  <si>
    <t>01.04   (01.j) (Level 2)</t>
  </si>
  <si>
    <t>In addition to URL filtering, the organization denies communications with (or limit data flow to) known malicious IP addresses (blacklists), or limit access only to trusted sites (whitelists).</t>
  </si>
  <si>
    <t>09.06   (09.m) (Level CIS)</t>
  </si>
  <si>
    <t>To help identify covert channels exfiltrating data through a firewall, the organization configures the built-in firewall session tracking mechanisms included in many commercial firewalls to identify TCP sessions that last an unusually long time for the given organization and firewall device, alerting personnel about the source and destination addresses associated with these long sessions.</t>
  </si>
  <si>
    <t>The organization monitors all traffic leaving the organization (e.g., through the use of a proxy server as required in 01.o) to detect any unauthorized use of encryption, terminate the connection and take corrective action, (e.g., discipline the responsible party IAW 02.f, remediate the infected system).</t>
  </si>
  <si>
    <t>The organization deploys NetFlow collection and analysis to DMZ network flows to detect anomalous activity.</t>
  </si>
  <si>
    <t>09.10   (09.ab) (Level 2)</t>
  </si>
  <si>
    <t>Technical tools and solutions shall be implemented and used to identify the vulnerabilities and mitigate the threats, including intrusion detection system (IDS) and/or intrusion prevention systems (IPS), and vulnerability scanning. The organization shall employ tools and techniques, such as an IDS and IPS, to monitor events on the information system, detect and respond to attacks, and provide identification of unauthorized use of the system. These tools shall be implemented at the perimeter of the organization's environment and at key points within the environment, including IDS and IPS deployed on the wireless side of the firewall (WIDS) to identify rogue wireless devices, monitor all traffic to and from the wireless segment, and detect attack attempts and successful compromises.</t>
  </si>
  <si>
    <t>The organization shall use full-disk encryption to protect the confidentiality of information on laptops and other mobile devices that support full-disk encryption. Encryption shall be required for all other mobile computing devices in accordance with the organization's data protection policy (see 06.d), and enforced through technical controls.</t>
  </si>
  <si>
    <t>01.07 (01.x) (Level 2)</t>
  </si>
  <si>
    <t>The level of protection shall be assessed by analyzing confidentiality, integrity and availability and any other requirements for the information considered, including whether or not the information requires the application of encryption to address confidentiality and integrity requirements (see also 01.x, 06.d and 09.y).</t>
  </si>
  <si>
    <t>07.02 (07.d) (Level 2)</t>
  </si>
  <si>
    <t>The organization shall maintain inventory logs of all media and conduct media inventories at least annually.
The configuration standards shall be required by CSF control 10.k for all system components (e.g., workstations, databases, servers, operating systems, applications, routers, switches, wireless access points). The standards shall be hardened to address, to the extent practical, all known security vulnerabilities. In particular, laptops, workstations, and servers are configured so they will not auto-run content from removable media (e.g., USB tokens, i.e., thumb drives; USB hard drives; CDs/DVDs; FireWire devices; external serial advanced technology attachment devices; and mounted network shares).</t>
  </si>
  <si>
    <t>07.01 (07.a)
09.07 (09.o) (Level 2)</t>
  </si>
  <si>
    <t>Asset Management
Communcations, Operations Management</t>
  </si>
  <si>
    <t>The organization uses host-based data loss prevention (DLP) to enforce ACLs even when data is copied off a server.</t>
  </si>
  <si>
    <t>The organization segments the network based on the label or classification level of the information stored on the servers, ensuring all sensitive information is located on separated VLANs.</t>
  </si>
  <si>
    <t>Cryptography shall be used to protect the confidentiality and integrity of remote access sessions to the internal network and to external systems.
Formal procedures shall be defined to encrypt data in transit including use of strong cryptography protocols to safeguard covered information during transmission over less trusted / open public networks.</t>
  </si>
  <si>
    <t>09.08   (09.s) (Level 1)</t>
  </si>
  <si>
    <t>The information system protects the confidentiality and integrity of information at rest. Covered information, at minimum, shall be rendered unusable, unreadable, or indecipherable anywhere it is stored, including on personal computers (laptops, desktops) portable digital media, backup media, servers, databases, or in logs, by using any of the following approaches:
Access to encrypted information at rest shall require a secondary authentication mechanism not integrated into the operating system.</t>
  </si>
  <si>
    <t>06.01 (06.d) (Level 1 &amp; CIS)</t>
  </si>
  <si>
    <t>Data stored in the information system shall be protected with system access controls including file system, network share, claims, application, and/or database specific access control lists and shall be encrypted when residing in non-secure areas.</t>
  </si>
  <si>
    <t>01.06 (01.v) (Level 2)</t>
  </si>
  <si>
    <t>Information systems' audit logging systems shall be operational at all times while the information system being audited is available for use. Where necessary for highly sensitive logs, separation of duties and split key access shall be employed.</t>
  </si>
  <si>
    <t>09.10   (09.aa) (Level 2)</t>
  </si>
  <si>
    <t>The organization disables peer-to-peer wireless network capabilities on wireless clients.</t>
  </si>
  <si>
    <t>01.04   (01.l) (Level 3)</t>
  </si>
  <si>
    <t xml:space="preserve">Access Control </t>
  </si>
  <si>
    <t>The organization shall maintain an inventory of authorized wireless access points, including a documented business justification, to support unauthorized WAP identification (see 09.m) and response (see 11.c).
2. disable network access by such components/devices and notify designated organizational officials.</t>
  </si>
  <si>
    <t>09.06 (09.m) (Level 3)</t>
  </si>
  <si>
    <t>These tools shall be implemented at the perimeter of the organization's environment and at key points within the environment, including IDS and IPS deployed on the wireless side of the firewall (WIDS) to identify rogue wireless devices, monitor all traffic to and from the wireless segment, and detect attack attempts and successful compromises.</t>
  </si>
  <si>
    <t>Where a specific business need for wireless access has been identified, the organization configures wireless access on client machines to allow access only to authorized wireless networks. For devices that do not have an essential wireless business purpose, the organization disables wireless access in the hardware configuration (basic input/output system or extensible firmware interface).</t>
  </si>
  <si>
    <t>The organization shall disable Bluetooth and peer-to-peer networking protocols within the information system determined unnecessary (for which there is not a documented business need) or non-secure.</t>
  </si>
  <si>
    <t>The organization creates separate virtual local area networks (VLANs) for BYOD systems or other untrusted devices (e.g., legacy medical devices).
Internet access from virtual local area networks (VLANs) for BYOD systems or other untrusted devices (e.g., legacy medical devices) goes through at least the same border as corporate traffic.
The organization treats enterprise access from VLANs with BYOD systems or other untrusted devices (e.g., legacy medical devices) as untrusted, and filters and audits this access accordingly.</t>
  </si>
  <si>
    <t>01.04 (01.m) (01.o) (Level CIS)
09.10 (09.ab)</t>
  </si>
  <si>
    <t>Access Control
Communcations, Operations Management</t>
  </si>
  <si>
    <t>the use of home networks and requirements or restrictions on the configuration of wireless network services including encryption (AES WPA2 at a minimum);</t>
  </si>
  <si>
    <t xml:space="preserve">01.07 (01.y)
(Level 1)
</t>
  </si>
  <si>
    <t>Access Control
Communcations, Operations Management</t>
  </si>
  <si>
    <t>The organization requires that access for all accounts, including those for network and security devices, is to be obtained through a centralized point of authentication, for example Active Directory or LDAP.</t>
  </si>
  <si>
    <t xml:space="preserve">01.05 (01.q) (Level 2) </t>
  </si>
  <si>
    <t>Access to PMI data and any other data deemed extremely sensitive (e.g., by statute) is considered privileged and requires multi-factor authentication.</t>
  </si>
  <si>
    <t>The organization verifies that all authentication files are encrypted or hashed and cannot be accessed without root or administrator privileges.</t>
  </si>
  <si>
    <t>The following procedures shall be carried out to ensure the regular review of access rights by management:
1. user's access rights shall be reviewed after any changes, such as promotion, demotion, or termination of employment, or other arrangement with a workforce member ends;</t>
  </si>
  <si>
    <t>Access Control
Human Resources Security</t>
  </si>
  <si>
    <t>The organization monitors for and notifies the user or user's manager of dormant accounts; and disables such accounts if not needed, or documents and monitors exceptions (e.g., vendor maintenance accounts needed for system recovery or continuity operations). The organization also requires that managers match active employees and contractors with each account belonging to their managed staff. Security or system administrators are then required to disable accounts that are not assigned to valid workforce members.</t>
  </si>
  <si>
    <t>01.02 (01.e) (Level CIS)</t>
  </si>
  <si>
    <t>A time-out system that conceals information previously visible on the display with a publicly viewable image (e.g., a screen saver) shall pause the session screen after fifteen (15) minutes of inactivity and closes network sessions after thirty (30) minutes of inactivity.</t>
  </si>
  <si>
    <t>01.05 (01.t) (Level 1)</t>
  </si>
  <si>
    <t>Monitoring of unauthorized access attempts shall include:
1. failed or rejected user actions, including attempts to access deactivated accounts;</t>
  </si>
  <si>
    <t>The organization profiles each user's typical account usage by determining normal time-of-day access and access duration, and generates reports that indicate users who have logged in during unusual hours or have exceeded their normal login duration, which includes flagging the use of the user's credentials from a computer other than computers on which the user generally works.</t>
  </si>
  <si>
    <t>The organization reviews all system accounts and disables any account that cannot be associated with a business process and owner.</t>
  </si>
  <si>
    <t>The log-on procedures shall:
3. not transmit usernames and passwords in clear text over the network;</t>
  </si>
  <si>
    <t>01.05 (01.p) (Level 2)</t>
  </si>
  <si>
    <t>The organization performs a gap analysis to see which skills employees need and which behaviors employees are not adhering to, uses this information to build a baseline training and awareness roadmap for all employees,</t>
  </si>
  <si>
    <t>02.03 (02.e) (Level CIS)</t>
  </si>
  <si>
    <t>Human Resources Security</t>
  </si>
  <si>
    <t>and delivers additional awareness and training content to fill the skills gaps through an awareness and training program.</t>
  </si>
  <si>
    <t>The organization validates and improves awareness levels for social engineering through periodic testing as part of its information security awareness and training program (e.g., to see whether employees will click on a link from suspicious email or provide sensitive information on the telephone without following appropriate procedures for authenticating a caller). The organization provides targeted training to those individuals that fail testing.</t>
  </si>
  <si>
    <t>The organization's awareness program:
1. focuses on the methods commonly used in intrusions that can be blocked through individual action;
2. delivers content in short online modules convenient for employees;
3. receives frequent updates (at least annually) to address the latest attack techniques; and
4. includes the senior leadership teams personal messaging and involvement.</t>
  </si>
  <si>
    <t>02.03 (02.e) (Level 2)</t>
  </si>
  <si>
    <t>For in-house developed applications, the organization ensures that development artifacts (sample data and scripts; unused libraries, components, debug code; or tools) are not included in the deployed software, or accessible in the production environment.</t>
  </si>
  <si>
    <t>10.04   (10.i) (Level CIS)</t>
  </si>
  <si>
    <t>Train developers at least annually in up-to-date, secure coding techniques, including how to avoid common coding vulnerabilities.</t>
  </si>
  <si>
    <t>02.03 (02.e)  (Level 2)</t>
  </si>
  <si>
    <t>Vendor supplied software used in operational systems shall be maintained at a level supported by the supplier.</t>
  </si>
  <si>
    <t>10.04 (10.h) (Level 1)</t>
  </si>
  <si>
    <t>If a public-facing application is not Web-based, the organization implements a network-based firewall specific to the application type.
If the traffic to the public-facing application is encrypted, the device should either sit behind the encryption or be capable of decrypting the traffic prior to analysis.
For in-house developed software, the organization ensures that explicit error checking is performed and documented for all input, including for size, data type, and acceptable ranges or formats.</t>
  </si>
  <si>
    <t>10.02 (10.b) (Level 2)</t>
  </si>
  <si>
    <t>The level of separation between operational, test, and development environments shall be identified, and controls shall be implemented to prevent operational issues, including: …</t>
  </si>
  <si>
    <t>09.01 (09.d) (Level 2)</t>
  </si>
  <si>
    <t>The organization tests all systems that are part of critical business processes for proper configuration and application-level vulnerabilities prior to deployment.
The organization shall maintain information systems according to a current baseline configuration and configure system security parameters to prevent misuse.</t>
  </si>
  <si>
    <t>10.02 (10.b) (level CIS)
10.04  (10.h) (Level 2)</t>
  </si>
  <si>
    <t>For organizations doing system development (e.g., applications, databases), checks shall be applied to the input of business transactions, standing data, and parameter tables</t>
  </si>
  <si>
    <t>10.02 (10.b) (Level 1)</t>
  </si>
  <si>
    <t>Formal information security event reporting procedures to support the corporate direction (policy) shall be established, together with an incident response and escalation procedure, setting out the action to be taken on receipt of a report of an information security event, treating the breach as discovered, and the timeliness of reporting and response.</t>
  </si>
  <si>
    <t>11.01 (11.a) (Level 1)
11.02 (11.c)</t>
  </si>
  <si>
    <t>Info. Sec. Incident Management</t>
  </si>
  <si>
    <t>The organization formally assigns job titles and duties for handling computer and network security incidents to specific individuals and identifies management personnel who will support the incident handling process by acting in key decision-making roles.</t>
  </si>
  <si>
    <t>11.01 (11.a)  (Level 2)</t>
  </si>
  <si>
    <t>Organization-wide standards are specified for the time required for system administrators and other personnel to report anomalous events to the incident handling team, the mechanisms for such reporting, and the kind of information that should be included in the incident notification.</t>
  </si>
  <si>
    <t>The organization also maintains a list of third-party contact information (e.g., the email addresses of their information security offices), which can be used to report a security incident.</t>
  </si>
  <si>
    <t xml:space="preserve">11.01 (11.a) (Level 1) </t>
  </si>
  <si>
    <t>The organization shall institute a mechanism to anonymously report security issues.</t>
  </si>
  <si>
    <t xml:space="preserve">11.01 (11.a) (Level 2) </t>
  </si>
  <si>
    <t>The organization tests and/or exercises the incident response capability for the information system within every three hundred sixty-five (365) days using reviews, analyses, and simulations to determine the incident response effectiveness, and produces an after-action report to improve existing processes, procedures, and policies</t>
  </si>
  <si>
    <t>11.02 (11.c) (Level 2)</t>
  </si>
  <si>
    <t>The organization conducts regular penetration testing, no less than every three hundred sixty-five (365) days on defined information systems or system components, to identify vulnerabilities and attack vectors that can be used to successfully exploit enterprise systems. Penetration testing occurs from outside the network perimeter (i.e., the Internet or wireless frequencies around an organization), as well as from within its boundaries (i.e., on the internal network), to simulate both outsider and insider attacks.</t>
  </si>
  <si>
    <t>10.06 (10.m) (Level 2)</t>
  </si>
  <si>
    <t>The organization performs periodic Red Team exercises to test organizational readiness to identify and stop attacks or to respond quickly and effectively.</t>
  </si>
  <si>
    <t>This includes tests for the presence of unprotected system information and artifacts that would be useful to attackers, including network diagrams, configuration files, older penetration test reports, emails or documents containing passwords or other information critical to system operation.</t>
  </si>
  <si>
    <t>10.06 (10.m) (Level 3)</t>
  </si>
  <si>
    <t>10.06 (10.m) (Level CIS)</t>
  </si>
  <si>
    <t>The organization uses vulnerability scanning and penetration testing tools in concert. The results of vulnerability scanning assessments should be used as a starting point to guide and focus penetration testing efforts.</t>
  </si>
  <si>
    <t>The organization ensures, wherever possible, that Red Team results are documented using open, machine-readable standards (e.g., SCAP) and devises a scoring method for determining the results of Red Team exercises, so that results can be compared over time.</t>
  </si>
  <si>
    <t>The organization controls and monitors any user or system accounts used to perform penetration testing to make sure they are only being used for legitimate purposes, and are removed or restored to normal function after testing is over.</t>
  </si>
  <si>
    <t xml:space="preserve">09.10 (09.ab) (Level CIS) </t>
  </si>
  <si>
    <t>07.01 (07.a) 
(Level 3)</t>
  </si>
  <si>
    <t>The organization shall implement an IT Asset Lifecycle Program, monitor its effectiveness making changes as needed. The organization shall implement six (6) stages for the lifecycle of an IT Asset. The following activities for each stage shall include:
2. procurement - requisitioning, approving requisitions, ordering, receiving, and validating orders</t>
  </si>
  <si>
    <t xml:space="preserve">The organization shall update its asset inventories whenever changes to assets occur and new devices are acquired and approved for connection to the network.  The organization uses a software inventory system (tools) to track the version of operating system and applications installed on its information systems, including servers, workstations and laptops. The system (tools) shall also be tied into the hardware asset inventory so that all devices and associated software are maintained in a single repository.
The organization's list of authorized software and version (whitelist) should be monitored by file integrity checking tools to validate the list has not been modified. </t>
  </si>
  <si>
    <t>07.01 (07.a) 
(Level CIS)
10.04 (10.h)
(Level CIS)</t>
  </si>
  <si>
    <t>Asset Management
Info. Sys. Acquisition, Dev. &amp; Maint.</t>
  </si>
  <si>
    <t>The organization uses virtual machines and/or air-gapped (i.e., stand-alone) systems to isolate and run applications that are required for business and/or clinical operations but present a high risk to the organization for connection to its network(s).</t>
  </si>
  <si>
    <t>01.04 (01.m)
(Level CIS)</t>
  </si>
  <si>
    <t>The organization shall update its asset inventories whenever changes to assets occur and new devices are acquired and approved for connection to the network.  The organization uses a software inventory system (tools) to track the version of operating system and applications installed on its information systems, including servers, workstations and laptops. The system (tools) shall also be tied into the hardware asset inventory so that all devices and associated software are maintained in a single repository.</t>
  </si>
  <si>
    <t>07.01 (07.a)
(Level CIS)</t>
  </si>
  <si>
    <t>HITRUST Level 3</t>
  </si>
  <si>
    <t>Internal and external vulnerability assessments of sensitive information systems (e.g., systems containing covered information, cardholder data) and networked environments shall be performed on a quarterly basis, and after any significant change in the network (e.g., new system component installations, changes in network topology, firewall rule modifications, product upgrades), by a qualified individual. These tests shall include both network- and application-layer tests.</t>
  </si>
  <si>
    <t>10.06 (10.m)
(Level 2)</t>
  </si>
  <si>
    <t>Information resources (including tools and vulnerability mailing lists/other information sources), that will be used to identify relevant technical vulnerabilities and to maintain awareness about them, shall be identified for software and other technology (based on the asset inventory list, see 7.a). These information resources shall be updated based on changes in the inventory, or when other new or useful resources are found.</t>
  </si>
  <si>
    <t>01.02 (01.c)
(Level 1)</t>
  </si>
  <si>
    <t>The access privileges associated with each system product (e.g., operating system, database management system and each application) and the users to which they need to be allocated shall be identified. Privileges shall be allocated to users on a need-to-use basis and on an event-by-event basis in line with the access control policy (i.e. the minimum requirement for their functional role, e.g., user or administrator, only when needed).</t>
  </si>
  <si>
    <t>09.10 (09.ab) (Level 2)</t>
  </si>
  <si>
    <t>Systems shall support audit reduction and report generation that supports expeditious, on-demand review, analysis, reporting and after-the-fact incident investigations of security incidents and does not alter the original content or time marking of audit records.</t>
  </si>
  <si>
    <t>10.05 (10.k) (Level 2)</t>
  </si>
  <si>
    <t>Installation checklists shall be used to validate the configuration of servers, devices and appliances. In addition, vulnerability port scanning shall occur on server and desktops and compare to a known effective baseline to ensure configuration meets minimum security standards. If a change that is not listed on the organization's approved baseline is discovered, an alert is generated and reviewed by the organization.</t>
  </si>
  <si>
    <t>the organization verifies any server that is visible from the Internet or an untrusted network and, if it is not required for business purposes, moves it to an internal VLAN and gives it a private address.</t>
  </si>
  <si>
    <t>Access Control
Communcations, Operations Management</t>
  </si>
  <si>
    <t>A centralized, mobile device management solution shall be deployed to all mobile devices permitted to store, transmit, or process organizational and/or customer data.
Organizations shall only authorize teleworking activities if they are satisfied that appropriate security arrangements and controls are in place, and that these comply with the organization's security policy.
The information system shall provide near-real-time alerts when the following indications of compromise or potential compromise occur:
1. presence of malicious code;
2. unauthorized export of information;
3. signaling to an external information system; or
4. potential intrusions.
Malicious code and spam protection mechanisms shall be centrally managed.
User functionality (including user interface services [e.g., Web services]) shall be separated from information system management (e.g., database management systems) functionality.</t>
  </si>
  <si>
    <t>09.10 (09.ab)
(Level CIS)
09.04   (09.j)
(Level 1)</t>
  </si>
  <si>
    <t>01.07 (01.x) (Level 2)
01.07 (01.y) (Level 1)
09.10 (09.ab) (Level CIS)</t>
  </si>
  <si>
    <t>01.04   (01.i)
(Level 2)</t>
  </si>
  <si>
    <t>06.02 (06.h) (Level 1) (Level 2)
09.07 (09.m) (Level 2)</t>
  </si>
  <si>
    <t>The organization requires all remote login access (including VPN, dial-up, and other forms of access that allow login to internal systems, e.g., from an alternate work location or to sensitive information via a Web portal) to use two-factor authentication.</t>
  </si>
  <si>
    <t>01.04   (01.i) (Level CIS)</t>
  </si>
  <si>
    <t>Technical compliance checking shall be performed by an experienced technical specialist with the assistance of industry standard automated tools, which generate a technical report for subsequent interpretation. Deviations shall be logged and automatically reported.
The organization deploys NetFlow collection and analysis to DMZ network flows to detect anomalous activity.
The organization uses host-based data loss prevention (DLP) to enforce ACLs even when data is copied off a server.</t>
  </si>
  <si>
    <t>06.02  (06.h) (Level 2)
09.10   (09.ab) (Level 2)
09.10   (09.ab) (Level CIS)</t>
  </si>
  <si>
    <t>Compliance
Communcations, 
Operations Management</t>
  </si>
  <si>
    <t>01.07 (01.y)
(Level 1)</t>
  </si>
  <si>
    <t>01.02 (01.e)
(Level 1) 
02.04 (02.g)
(Level 1)</t>
  </si>
  <si>
    <t>06.02   (06.h) (Level CIS)</t>
  </si>
  <si>
    <t>...For Web applications and application interfaces (internal or external), this also includes but is not limited to:
1. cross-site scripting (XSS) (Validate all parameters before inclusion, utilize context-sensitive escaping, etc.)
2. improper access control, such as insecure direct object references, failure to restrict URL access, directory traversal, and failure to restrict user access functions (Properly authenticate users and sanitize input. Do not expose internal object references to users.)
3. cross-site request forgery (CSRF). (Do not reply on authorization credentials and tokens automatically submitted by browsers.)</t>
  </si>
  <si>
    <t>09.10 (09.ae) (Level 2)</t>
  </si>
  <si>
    <t>The information system shall:
2. generate error messages that provide information necessary for corrective actions without revealing information that could be exploited by adversaries in error logs and administrative messages that could be exploited by adversaries; and
3. reveal error messages only to authorized personnel.</t>
  </si>
  <si>
    <t>Secure Configuration for Hardware and Software</t>
  </si>
  <si>
    <t>Maintenance, Monitoring, and Analysis of Audit Logs</t>
  </si>
  <si>
    <t>Email and Web Browser Protections</t>
  </si>
  <si>
    <t>Malware Defenses</t>
  </si>
  <si>
    <t>Limitation and Control of Network Ports</t>
  </si>
  <si>
    <t>Data Recovery Capability</t>
  </si>
  <si>
    <t>Secure Configurations for Network Devices</t>
  </si>
  <si>
    <t>Boundary Defense</t>
  </si>
  <si>
    <t>Data Protection</t>
  </si>
  <si>
    <t>Controlled Access Based on the Need to Know</t>
  </si>
  <si>
    <t>Wireless Access Control</t>
  </si>
  <si>
    <t>Account Monitoring and Control</t>
  </si>
  <si>
    <t>Implement a Security Awareness and Training Program</t>
  </si>
  <si>
    <t>Application Software Security</t>
  </si>
  <si>
    <t>Incident Response and Management</t>
  </si>
  <si>
    <t>Penetration Tests and Red Team Exercises</t>
  </si>
  <si>
    <t>Inventory and Control of Hardware Assets</t>
  </si>
  <si>
    <t>Inventory and Control of Software Assets</t>
  </si>
  <si>
    <t>Continuous Vulnerability Management</t>
  </si>
  <si>
    <t>Controlled Use of Administrative Privileges</t>
  </si>
  <si>
    <t>Target</t>
  </si>
  <si>
    <t>HITRUST Level 3 Maturity Rating:</t>
  </si>
  <si>
    <t>UT System Control - Intellectual Property theft letter from Chancellor</t>
  </si>
  <si>
    <t>FY19</t>
  </si>
  <si>
    <t>FY18 CSC</t>
  </si>
  <si>
    <t>FY18 HITRUST</t>
  </si>
  <si>
    <t xml:space="preserve">FY19 HITRUST </t>
  </si>
  <si>
    <t xml:space="preserve">FY19 CSC </t>
  </si>
  <si>
    <t>Risk</t>
  </si>
  <si>
    <t>FY18</t>
  </si>
  <si>
    <t>0.01a</t>
  </si>
  <si>
    <t>An Information Security Management Program (ISMP) shall be documented that addresses the overall Security Program of the organization. Management support for the ISMP shall be demonstrated through signed acceptance or approval by management. The ISMP shall consider all the HITRUST Control Objectives and document any excluded control domains and the reasons for their exclusion. The ISMP shall be updated at least annually or when there are significant changes in the environment.</t>
  </si>
  <si>
    <t>Level 1</t>
  </si>
  <si>
    <t>Implementation Requirement</t>
  </si>
  <si>
    <t>Level 2</t>
  </si>
  <si>
    <t>Level 3</t>
  </si>
  <si>
    <t>Control Category # 0.1.0: Access Control</t>
  </si>
  <si>
    <t>Control Objective:</t>
  </si>
  <si>
    <t>To control access to information, information assets, and business processes based on business and security requirements.</t>
  </si>
  <si>
    <t>Access Control Policy</t>
  </si>
  <si>
    <t>Access control rules shall account for and reflect the organization's policies for information dissemination and authorization, and these rules shall be supported by formal procedures and clearly defined responsibilities. Access control rules and rights for each user or group of users shall be clearly stated. Access controls are both logical and physical and these shall be considered together. Users and service providers shall be given a clear statement of the business requirements to be met by access controls.
Specifically, the access control program shall take account of the following:
1. security requirements of individual business applications and business units (e.g., separation/segregation within a hybrid entity);
2. information dissemination and authorization (e.g., need-to-know, need to share, and least privilege principles; security levels; and classification of information.)
3. relevant legislation and any contractual obligations regarding protection of access to data or services;
4. standard user access profiles for common job roles in the organization;
5. requirements for formal authorization of access requests;
6. requirements for emergency access;
7. requirements for periodic review of access controls; and
8. removal of access rights.
The organization shall develop and disseminate/communicate a formal access control program (e.g., through policies and procedures) and review and update the program annually.</t>
  </si>
  <si>
    <t>All information related to the business applications and the risks the information is facing shall be identified. The access control and information classification policies of different systems and networks shall be consistent.
Access rights shall be managed in a distributed and networked environment ensuring all types of connections available are recognized. Access control roles (e.g., access request, access authorization, access administration) shall be segregated.</t>
  </si>
  <si>
    <t>Business Requirement for Access Control</t>
  </si>
  <si>
    <t>Authorized Access to Information Systems</t>
  </si>
  <si>
    <t>01.a</t>
  </si>
  <si>
    <t>User Registration</t>
  </si>
  <si>
    <t>The organization must maintain a current listing of all workforce members (individuals, contractors and Business Associates) with access to PHI. User registration and de-registration shall formally address establishing, activating, modifying, reviewing, disabling and removing accounts. At a minimum, the organization shall address how access requests to information systems are submitted, how access to the information systems is granted, how requests to access covered information are submitted, how access to covered information is granted, how authorization and/or supervisory approvals are verified, and how a workforce members level of access to covered information is verified. Account types shall be identified (individual, shared/group, system, application, guest/anonymous, emergency and temporary) and conditions for group and role membership shall be established.
Access to the information systems shall be granted based on a valid need-to-know/need-to-share that is determined by assigned official duties and intended system usage. Such usage/access shall be granular enough to support patient (e.g., ePHI) or participant (e.g., PMI) consent (see CSF controls 06.d, 13.b thru 13.g) that has been captured by the organization and should limit access, use, or disclosure based on what is necessary to satisfy a particular purpose or carry out a function, or to provide separation/segregation between business units (e.g., within a hybrid entity). Access granted shall satisfy all personnel security criteria. Proper identification shall be required for requests to establish information system accounts and approval of all such requests. Guest/anonymous, shared/group, emergency and temporary accounts shall be specifically authorized and use monitored. Unnecessary accounts shall be removed, disabled or otherwise secured. Account managers shall be notified when users are terminated or transferred, their information system usage or need-to-know/need-to-share changes, or when accounts (including shared/group, emergency, and temporary accounts) are no longer required. Shared/group account credentials shall be modified when users are removed from the group.
The access control procedure for user registration and de-registration shall:
1. communicate password procedures and policies to all users who have system access
2. check that the user has authorization from the system owner for the use of the information system or service;
3. separate approval for access rights from management;
4. check that the level of access granted is appropriate to the business purpose and is consistent with organizational security policy (e.g., it is consistent with sensitivity and risks associated with the information and/or information system, it does not compromise segregation of duties);
5. give users a written statement of their access rights;
6. require users to sign statements indicating that they understand the conditions of access;
7. ensure service providers do not provide access until authorization procedures have been completed;
8. ensure default accounts are removed and/or renamed;
9. maintain a formal record of all persons registered to use the service;
10. remove or block critical access rights of users who have changed roles or jobs or left the organization immediately and remove or block non-critical access within twenty-four (24) hours; and
11. automatically remove or disable accounts that have been inactive for a period of sixty (60) days or more.</t>
  </si>
  <si>
    <t>The organization shall require that the registration process to receive hardware administrative tokens and credentials used for two (2)-factor authentication be verified in person before a designated registration authority with authorization by a designated organizational official (e.g., a supervisor or other individual defined in an applicable security plan).
Organizations shall not use group, shared or generic accounts and passwords.
Identity verification of the individual is required prior to establishing, assigning or certifying an individuals electronic signature or any element of such signature.</t>
  </si>
  <si>
    <t>The organization shall employ automated mechanisms to support the management of information system accounts.
In addition to assigning a unique ID and password, at least one (1) of the following methods shall be employed to authenticate all users:
1. token devices (e.g., SecureID, certificates, or public key); or
2. biometrics.
The organization shall automatically disable emergency accounts within twenty-four (24) hours and temporary accounts with a fixed duration not to exceed thirty (30) days.</t>
  </si>
  <si>
    <t>Privelege Management</t>
  </si>
  <si>
    <t>01.02b</t>
  </si>
  <si>
    <t>01.02c</t>
  </si>
  <si>
    <t>The allocation of privileges for all systems and system components shall be controlled through a formal authorization process. The access privileges associated with each system product (e.g., operating system, database management system and each application) and the users to which they need to be allocated shall be identified. Privileges shall be allocated to users on a need-to-use basis and on an event-by-event basis in line with the access control policy (i.e. the minimum requirement for their functional role, e.g., user or administrator, only when needed).
At a minimum, the organization explicitly authorizes access to the following list of security functions (deployed in hardware, software, and firmware) and security-relevant information:
1. Setting/modifying audit logs and auditing behavior;
2. Setting/modifying boundary protection system rules;
3. Configuring/modifying access authorizations (i.e., permissions, privileges);
4. Setting/modifying authentication parameters; and
5. Setting/modifying system configurations and parameters.
An authorization process and a record of all privileges allocated shall be maintained.</t>
  </si>
  <si>
    <t>Role-based access control shall be implemented and capable of mapping each user to one or more roles, and each role to one or more system functions.
The development and use of system routines shall be promoted to avoid the need to grant privileges to users. The development and use of programs which avoid the need to run with elevated privileges shall be promoted.
Elevated privileges shall be assigned to a different user ID from those used for normal business use. All users shall access privileged services in a single role (users registered with more than one (1) role shall designate a single role during each system access session). The use of system administration privileges (any feature or facility of an information system that enables the user to override system or application controls) shall be minimized. Access to privileged functions (e.g., system-level software, administrator tools, scripts, utilities) deployed in hardware, software, and firmware shall be restricted. Security relevant information shall be restricted to explicitly authorized individuals.
The organization shall facilitate information sharing by enabling authorized users to determine whether access authorizations assigned to business partners match the access restrictions on information for specific circumstances in which user discretion is allowed. The organization also employs manual processes or automated mechanisms to assist users in making information sharing/collaboration decisions.
The access control system for the system components storing, processing or transmitting covered information shall be set with a default "deny-all" setting.</t>
  </si>
  <si>
    <t>The organization shall limit authorization to privileged accounts on information systems to a pre-defined subset of users and shall track and monitor privileged role assignments for anomalous behavior. The organization shall audit the execution of privileged functions on information systems and ensure information systems prevent non-privileged users from executing privileged functions to include disabling, circumventing, or altering implemented security safeguards (e.g., IDS/IPS or malicious code protection mechanisms).
All file system access not explicitly required for system, application, and administrator functionality shall be disabled.
Access to all hypervisor management functions or administrative consoles for systems hosting virtualized systems shall be restricted to personnel based upon the principle of least privilege and supported through technical controls (e.g., two-factor authentication, audit trails, IP address filtering, firewalls, and TLS encapsulated communications to the administrative consoles).
Contractors shall be provided with minimal system and physical access, and shall agree to and support the organization's security requirements. The contractor selection process shall assess the contractor's ability to adhere to and support the organization's security policy and procedures.
The organization ensures only authorized users are permitted to access those files, directories, drives, workstations, servers, network shares, ports, protocols, and services that are expressly required for the performance of the users' job duties.</t>
  </si>
  <si>
    <t>Remote access to privileged functions, e.g., server, workstation and network device administration, is performed over secure channels. Protocols such as telnet and others that do not actively support strong encryption are only used when performed over a secondary encryption channel, e.g., SSL, TLS or IPSEC (see 09.s).
Access to all hypervisor management functions or administrative consoles for systems hosting virtualized systems shall be restricted to personnel based upon the principle of least privilege and supported through technical controls (e.g., two-factor authentication, audit trails, IP address filtering, firewalls, and TLS encapsulated communications to the administrative consoles).
The organization uses automated tools to inventory all administrative accounts and validates that each person with administrative privileges on desktops, laptops, and servers is authorized by a senior executive.
Administrators should be required to access a system using a fully logged and non-administrative account. Then, once logged on to the machine without administrative privileges, the administrator should transition to administrative privileges using tools such as Sudo on Linux/UNIX, RunAs on Windows, and other similar facilities for other types of systems.
Administrators shall use a dedicated machine for all administrative tasks or tasks requiring elevated access. This machine shall be isolated from the organization's primary network and not be allowed Internet access. This machine shall not be used for reading email, composing documents, or surfing the Internet.
Contractors shall be provided with minimal system and physical access, and shall agree to and support the organization's security requirements. The contractor selection process shall assess the contractor's ability to adhere to and support the organization's security policy and procedures.</t>
  </si>
  <si>
    <t>CIS</t>
  </si>
  <si>
    <t>01.02d</t>
  </si>
  <si>
    <t>User Password Management</t>
  </si>
  <si>
    <t>The following controls shall be implemented to maintain the security of passwords:
1. passwords shall be prohibited from being displayed when entered;
2. passwords shall be changed whenever there is any indication of possible system or password compromise; and
3. user identity shall be verified before performing password resets.
The allocation of passwords shall be controlled through a formal management process:
1. the use of third parties or unprotected (clear text) electronic mail messages shall be avoided;
2. users shall acknowledge receipt of passwords;
3. default vendor passwords shall be altered following installation of systems or software;
4. temporary passwords shall be changed at the first log-on;
5. temporary passwords shall be given to users in a secure manner;
6. maintain a list of commonly-used, expected or compromised passwords, and update the list at least every 180 days and when organizational passwords are suspected to have been compromised directly or indirectly;
7. verify, when users create or update passwords, that the passwords are not found on the organization-defined list of commonly-used, expected, or compromised passwords;
8. transmit only cryptographically-protected passwords;
9. store passwords using an approved hash algorithm and salt, preferably using a keyed hash;
10. require immediate selection of a new password upon account recovery;
11. allow user-selection of long passwords and passphrases, including spaces and all printable characters; and
12. employ automated tools to assist the user in selecting strong passwords and authenticators.
Alternatively, passwords/phrases must have a strength (entropy) at least equivalent to the parameters specified above.
Password policies, applicable to mobile devices, shall be documented and enforced through technical controls on all company devices or devices approved for BYOD usage, and shall prohibit the changing of password/PIN lengths and authentication requirements.</t>
  </si>
  <si>
    <t>The following controls shall be implemented to maintain the security of passwords:
1. passwords shall be protected from unauthorized disclosure and modification when stored and transmitted;
2. passwords shall not be included in any automated log-on process (e.g., stored in a macro or function key);
3. all passwords shall be encrypted during transmission and storage on all system components;
4. users shall sign a statement to keep personal passwords confidential and to keep group passwords solely within the members of the group; and
5. temporary passwords shall be unique to an individual and shall not be guessable.
Persons who use electronic signatures based upon use of identification codes in combination with passwords shall employ controls to ensure their security and integrity. Such controls shall include:
1. maintaining the uniqueness of each combined identification code and password, such that no two (2) individuals have the same combination of identification code and password.
2. ensuring that identification code and password issuances are periodically checked, recalled, or revised (e.g., to cover such events as password aging);
3. following loss management procedures to electronically de-authorize lost, stolen, missing or otherwise potentially compromised tokens, cards and other devices that bear or generate identification code or password information, and to issue temporary or permanent replacements using suitable, rigorous controls;
4. use of transaction safeguards to prevent unauthorized use of passwords and/or identification codes, and to detect and report in an immediate and urgent manner any attempts at their unauthorized use to the system security unit, and, as appropriate, to organization management; and
5. initial and periodic testing of devices, such as tokens or cards, that bear or generate identification code or password information to ensure that they function properly and have not been altered in an unauthorized manner.
Electronic signatures that are not based upon biometrics shall:
1. Employ at least two distinct identification components (i.e., user ID and password). When an individual executes a series of signings during a single continuous period of controlled system access, the first signing shall be executed using all electronic signature components; subsequent signings shall be executed using at least one electronic signature component. When an individual executes one or more signings not performed during a single, continuous period of controlled system access, each signing shall be executed using all of the electronic signature components.
2. Be administered and executed to ensure that attempted use of an individuals electronic signature by anyone other than its genuine owner requires collaboration of two or more individuals (i.e., system administrator and supervisor).</t>
  </si>
  <si>
    <t>01.02e</t>
  </si>
  <si>
    <t>Review of User Access Rights</t>
  </si>
  <si>
    <t>The following procedures shall be carried out to ensure the regular review of access rights by management:
1. user's access rights shall be reviewed after any changes, such as promotion, demotion, or termination of employment, or other arrangement with a workforce member ends; and
2. user's access rights shall be reviewed and re-allocated when moving from one employment or workforce member arrangement to another within the same organization.</t>
  </si>
  <si>
    <t>The organization shall maintain a documented list of authorized users of information assets. In addition:
1. all types of accounts shall be reviewed at least every ninety (90) days;
2. critical system accounts shall be reviewed at least every sixty (60) days;
3. user's access rights shall be reviewed at least every ninety (90) days;
4. changes to access authorizations shall be reviewed at least every ninety (90) days; and
5. authorizations for special privileged access rights shall be reviewed at least every sixty (60) days.</t>
  </si>
  <si>
    <t>The organization reviews all system accounts and disables any account that cannot be associated with a business process and owner.
The organization monitors for and notifies the user or user's manager of dormant accounts; and disables such accounts if not needed, or documents and monitors exceptions (e.g., vendor maintenance accounts needed for system recovery or continuity operations). The organization also requires that managers match active employees and contractors with each account belonging to their managed staff. Security or system administrators are then required to disable accounts that are not assigned to valid workforce members.</t>
  </si>
  <si>
    <t>Level CIS</t>
  </si>
  <si>
    <t>01.03f</t>
  </si>
  <si>
    <t>Password Use</t>
  </si>
  <si>
    <t>Users are made aware of the organization's password policies and requirements to:
1. keep passwords confidential;
2. avoid keeping a record (e.g., paper, software file or hand-held device) of passwords, unless this can be stored securely and the method of storing has been approved;
3. change passwords whenever there is any indication of possible system or password compromise;
4. not share individual user accounts or passwords;
5. not provide their password to anyone for any reason (to avoid compromising their user credentials through social engineering attacks);
6. not use the same password for business and non-business purposes; and
7. select quality passwords (see requirements in 01.d).
If users need to access multiple services, systems or platforms, and are required to maintain multiple separate passwords, they shall be advised that they may use a single, quality password for all services where the user is assured that a reasonable level of protection has been established for the storage of the password within each service, system or platform.</t>
  </si>
  <si>
    <t>01.03g</t>
  </si>
  <si>
    <t>Unattended User Equipment</t>
  </si>
  <si>
    <t>All users shall be made aware of the security requirements and procedures for protecting unattended equipment, as well as their responsibilities for implementing such protection.
Users shall be advised to:
1. terminate active sessions when finished, unless they can be secured by an appropriate locking mechanism (e.g., a password protected screen saver);
2. log-off mainframe computers, servers, and office PCs when the session is finished (e.g., not just switch off the PC screen or terminal);
3. secure PCs or terminals from unauthorized use by a key lock or an equivalent control (e.g., password access) when not in use.
The organization shall safeguard information system output devices (e.g., printers) to help prevent unauthorized individuals from obtaining the output.</t>
  </si>
  <si>
    <t>01.03h</t>
  </si>
  <si>
    <t>Clear Desk and Clear Screen Policy</t>
  </si>
  <si>
    <t>A clear desk policy for papers and removable storage media and a clear screen policy for information assets shall be developed and adopted, and communicated to all users. The clear desk and clear screen policy shall take into account the information classifications, legal and contractual requirements, and the corresponding risks and cultural aspects of the organization.
The following practices shall be established:
1. covered or critical business information (e.g., on paper or on electronic storage media) shall be locked away (ideally in a safe or cabinet or other forms of security furniture) when not required, especially when the office is vacated;
2. computers and terminals shall be left logged off or protected with a screen and keyboard locking mechanism controlled by a password, token or similar user authentication mechanism that conceals information previously visible on the display when unattended, and shall be protected by key locks, passwords or other controls when not in use;
3. incoming and outgoing mail points and unattended facsimile machines shall be protected;
4. unauthorized use of photocopiers and other reproduction technology (e.g., scanners, digital cameras) shall be prevented;
5. documents containing covered or classified information shall be removed from printers, copiers, and facsimile machines immediately; and
6. when transporting documents with covered information within facilities and through inter-office mail, information shall not be visible through envelope windows, and envelopes shall be marked according to the information's classification level (e.g., "Confidential").</t>
  </si>
  <si>
    <t>Network Access Control</t>
  </si>
  <si>
    <t>01.04i</t>
  </si>
  <si>
    <t>Policy on the Use of Network Services</t>
  </si>
  <si>
    <t>The organization shall specify the networks and network services to which users are authorized access.</t>
  </si>
  <si>
    <t>The organization shall:
1. determine who is allowed to access which network and networked services (see 01.i, level 1); and
2. specify the means that can be used to access networks and network services (e.g., the conditions for allowing access to a remote system). At a minimum, the organization manages all enterprise devices remotely logging into the internal network, with remote control of their configuration, installed software, and patch levels. The organization shall also publish minimum security standards for access to the enterprise network by third-party devices (e.g., subcontractors/vendors), and perform a security scan before allowing access.
The use of network services shall be consistent with the organization's business access control requirements.
Use of external information systems shall be managed effectively including:
1. information systems or components of information systems that are outside of the accreditation boundary established by the organization shall be identified as external information systems including:
i. information systems or components of information systems for which the organization typically has no direct control over the application of required security controls, or the assessment of security control effectiveness shall be identified as external information systems;
ii. personally owned information systems (e.g., computers, cellular telephones, or personal digital assistants) shall be identified as external information systems; and
iii. privately owned computing and communications devices resident in commercial or public facilities (e.g., hotels, convention centers, or airports) shall be identified as external information systems.
2. authorized individuals shall be prohibited from using an external information system to access the information system or to process, store or transmit organization-controlled information except in situations where the organization:
i. can verify the employment of required security controls on the external system as specified in the organization's information security policy and system security plan; or
ii. has approved information system connection or processing agreements with the organizational entity hosting the external information system.
The organization shall identify ports, services, and similar applications (e.g., protocols) necessary for business and provide the rationale or identify compensating controls implemented for those protocols considered to be insecure.</t>
  </si>
  <si>
    <t>01.04j</t>
  </si>
  <si>
    <t>User Authentication for External Connections</t>
  </si>
  <si>
    <t>Authentication of remote users shall be implemented using a password or passphrase and at least one (1) of the following methods:
1. a cryptographic based technique;
2. biometric techniques;
3. hardware tokens;
4. software tokens;
5. a challenge/response protocol; or
6. certificate agents.
The organization shall protect wireless access to systems containing sensitive information by authenticating users and devices.
Remote access to business information across public networks shall only take place after successful identification and authentication. Remote access by vendors and business partners (e.g., maintenance, reports or other data access) shall be disabled unless specifically authorized by management. If remote maintenance is performed, the organization shall closely monitor and control any activities, with immediate deactivation after use. Remote access to business partner accounts shall also be immediately deactivated after use.
Use Radius or Kerberos to enable user privilege/resources to access the organization's network. For dial-up connections, use CHAP negotiation for encryption of user authentication. Configure CHAP instead of PAP for user authentication in dialup connection for encryption and security. If encryption is not used for dial-up connections, the CIO or his/her designated representative must provide specific written authorization.</t>
  </si>
  <si>
    <t>Authentication of remote users shall be implemented via virtual private network (VPN) solutions that support a cryptographic-based technique, hardware tokens, or a challenge/response protocol. Dedicated private lines may also be used to provide assurance of the source of connections. Control all remote access through a limited number of managed access control points.
Periodic monitoring shall be implemented to ensure that installed equipment does not include unanticipated dial-up capabilities. Require callback capability with re-authentication to verify connections from authorized locations. For application systems and turnkey systems that require the vendor to log-on, the vendor shall be assigned a User ID and password and must enter the network through the standard authentication process. Access to such systems shall be authorized and logged. User IDs assigned to vendors will be reviewed in accordance with the organization's access review policy, at a minimum annually.
Node authentication may serve as an alternative means of authenticating groups of remote users where they are connected to a secure, shared computer facility. Cryptographic techniques (e.g., based on machine certificates) can be used for node authentication. This is part of several VPN based solutions.
The organization requires all remote login access (including VPN, dial-up, and other forms of access that allow login to internal systems, e.g., from an alternate work location or to sensitive information via a Web portal) to use two-factor authentication</t>
  </si>
  <si>
    <t>The information system monitors and controls remote access methods.
The execution of privileged commands and access to security-relevant information via remote access shall only be authorized for compelling operational needs and rationale documented.</t>
  </si>
  <si>
    <t>01.04k</t>
  </si>
  <si>
    <t>Equipment Identification in Networks</t>
  </si>
  <si>
    <t>An identifier in or attached to the equipment shall be used to indicate whether this equipment is permitted to connect to the network. These identifiers shall clearly indicate to which network the equipment is permitted to connect, if more than one network exists and particularly if these networks are of differing sensitivity.
Physical protection of the equipment shall be required to maintain the security of the equipment identifier. The identifier shall be stored and transported in an encrypted format to protect it from unauthorized access.</t>
  </si>
  <si>
    <t>01.04l</t>
  </si>
  <si>
    <t>Remote Diagnostic and Configuration Port Protection</t>
  </si>
  <si>
    <t>Access to network equipment shall be physically protected (e.g., a router must be stored in a room that is only accessible by authorized employees or contractors).</t>
  </si>
  <si>
    <t>Controls for the access to diagnostic and configuration ports shall include the use of a key lock. Ports, services, and similar applications installed on a computer or network systems, which are not specifically required for business functionality, shall be disabled or removed.
Supporting procedures to control physical access to the port shall be implemented including ensuring that diagnostic and configuration ports are only accessible by arrangement between the manager of the computer service and the hardware/software support personnel requiring access.</t>
  </si>
  <si>
    <t>The organization shall review the information system within every three hundred sixty-five (365) days to identify and disable unnecessary and non-secure functions, ports, protocols, and/or services.
The organization shall disable Bluetooth and peer-to-peer networking protocols within the information system determined unnecessary (for which there is not a documented business need) or non-secure. The organization disables peer-to-peer wireless network capabilities on wireless clients.
The organization shall identify unauthorized software on the information system; employ an allow-all, deny-by-exception policy to prohibit the execution of known unauthorized software on the information system; and review and update the list of unauthorized software periodically, but no less than annually.</t>
  </si>
  <si>
    <t>A list of specifically needed system services, ports, and network protocols will be maintained and documented in the security plan.
If collaborative computing is authorized, the information system shall provide physical disconnect of collaborative computing devices in a manner that supports ease of use.</t>
  </si>
  <si>
    <t>CMS</t>
  </si>
  <si>
    <t>01.04m</t>
  </si>
  <si>
    <t>Segretation in Networks</t>
  </si>
  <si>
    <t>Security gateways (e.g., a firewall) shall be used between the internal network, external networks (Internet and third-party networks), and any demilitarized zone (DMZ).
An internal network perimeter shall be implemented by installing a secure gateway (e.g., a firewall) between two (2) interconnected networks to control access and information flow between the two domains. This gateway shall be capable of enforcing security policies, be configured to filter traffic between these domains, and block unauthorized access in accordance with the organization's access control policy.
Wireless networks shall be segregated from internal and private networks.
The organization shall require a firewall between any wireless network and the covered information system's environment.</t>
  </si>
  <si>
    <t>The criteria for segregation of networks into domains shall be based on the access control policy and access requirements, and also takes account of the relative cost and performance impact of incorporating suitable network routing or gateway technology. In addition, segregation of networks shall be based on the value and classification of information stored or processed in the network, levels of trust, or lines of business, in order to reduce the total impact of a service disruption.
Networks shall be divided into separate logical network domains (e.g., an organization's internal network domains and external network domains) each protected by a defined security perimeter. A graduated set of controls shall be applied in different logical network domains to further segregate the network security environments (e.g., publicly accessible systems; internal networks; critical assets; and key information security tools, mechanisms, and support components associated with system and security administration).
Segregations of separate logical domains shall be achieved by restricting network access using virtual private networks for user groups within the organization. Networks shall also be segregated using network device functionality (e.g., IP switching).
A baseline of network operations and expected data flows for users and systems shall be established and managed. Separate domains shall then be implanted by controlling the network data flows using routing/switching capabilities, including access control lists, according to applicable flow control policies.
The domains shall be defined based on a risk assessment and the different security requirements within each of the domains.
The organization shall implement subnetworks for publicly accessible system components that are logically separated from internal organizational networks. To ensure proper separation, the organization verifies any server that is visible from the Internet or an untrusted network and, if it is not required for business purposes, moves it to an internal VLAN and gives it a private address.
Organizations shall use a network segregated from production-level networks when migrating physical servers, applications or data to virtualized servers.
The organization manages the network infrastructure across network connections that are separated from the business use of that network, relying on separate VLANs or, preferably, on entirely different physical connectivity for management sessions for network devices</t>
  </si>
  <si>
    <t>Network engineers shall use a dedicated machine for all administrative tasks or tasks requiring elevated access. This machine shall be isolated from the organization's primary network and not be allowed Internet access. This machine shall not be used for reading email, composing documents, or surfing the Internet.
The organization uses virtual machines and/or air-gapped (i.e., stand-alone) systems to isolate and run applications that are required for business and/or clinical operations but present a high risk to the organization for connection to its network(s).
The organization manages the network infrastructure across network connections that are separated from the business use of that network, relying on separate VLANs or, preferably, on entirely different physical connectivity for management sessions for network devices.
The organization segments the network based on the label or classification level of the information stored on the servers, ensuring all sensitive information is located on separated VLANs.
The organization creates separate virtual local area networks (VLANs) for BYOD systems or other untrusted devices (e.g., legacy medical devices).
The organization operates critical services on separate physical or logical host machines, such as DNS, file, mail, Web and database servers.</t>
  </si>
  <si>
    <t>01.04n</t>
  </si>
  <si>
    <t>Network Connection Control</t>
  </si>
  <si>
    <t>At managed interfaces, network traffic is denied by default and allowed by exception (i.e., deny all, permit by exception).
The organization shall restrict the ability of users to connect to the internal network in accordance with the access control policy and the requirements of the clinical and business applications.</t>
  </si>
  <si>
    <t>The connection capability of users shall be restricted through network gateways (e.g., a firewall) that filter traffic by means of pre-defined tables or rules.
Restrictions shall be applied to:
1. messaging (e.g., electronic mail);
2. file transfer (e.g., peer-to-peer, FTP);
3. interactive access (e.g., where a user provides input to the system); and
4. common Windows applications.
Review exceptions to the traffic flow policy within every three hundred sixty-five (365) days or implementation of major new systems.
Linking network access rights to certain times of day or dates shall be implemented.
The organization shall limit the number of external network connections to the information system (e.g., prohibiting desktop modems) to allow for more comprehensive monitoring of inbound and outbound communications and network traffic.
The organization shall:
1. implement a managed interface for each external telecommunication service, i.e., transmissions of data to or from other entities external to the secure site, including to other secure sites using networks or any other communications resources outside of the physical control of the secure site to transmit information;
2. establish a traffic flow policy for each managed interface;
3. employ security controls as needed to protect the confidentiality and integrity of the information being transmitted;
4. document each exception to the traffic flow policy with a supporting mission/business need and duration of that need;
5. review exceptions to the traffic flow policy within every three hundred sixty-five (365) days; and
6. remove traffic flow policy exceptions that are no longer supported by an explicit mission/business need.
Remote devices that have established a non-remote connection shall be prevented from simultaneously establishing non-remote connections with the system and communicating via some other connection to resources in external networks.</t>
  </si>
  <si>
    <t>The information system shall route all user-initiated internal communications traffic to untrusted external networks through authenticated proxy servers at managed interfaces.</t>
  </si>
  <si>
    <t>01.04o</t>
  </si>
  <si>
    <t>Network Routing Control</t>
  </si>
  <si>
    <t>Security gateways (e.g., a firewall) shall be used between internal and external networks (Internet and third-party networks).
The organization implements routing controls at the network perimeter.</t>
  </si>
  <si>
    <t>Security gateways (e.g., a firewall) shall be used to validate source and destination addresses at internal and external network control points. The organization designs and implements network perimeters so that all outgoing network traffic to the Internet must pass through at least one (1) application layer filtering proxy server. The proxy shall support decrypting network traffic, logging individual TCP sessions, blocking specific URLs, domain names, and IP addresses to implement a blacklist, and applying whitelists of allowed sites that can be accessed through the proxy while blocking all other sites. Organizations force outbound traffic to the Internet through an authenticated proxy server on the enterprise perimeter.
The requirements for network routing control shall be based on the access control policy. Routing controls shall also be based on positive source and destination address checking mechanisms.
Internal directory services and internal IP addresses shall be protected and hidden from any external access.</t>
  </si>
  <si>
    <t>The organization configures all network switches for Private VLAN (also known as port isolation).
Internet access from virtual local area networks (VLANs) for BYOD systems or other untrusted devices (e.g., legacy medical devices) goes through at least the same border as corporate traffic.</t>
  </si>
  <si>
    <t>01.05p</t>
  </si>
  <si>
    <t>Operating System Access Control</t>
  </si>
  <si>
    <t>Secure Log-on Procedures</t>
  </si>
  <si>
    <t>A secure log-on procedure shall:
1. display a general notice warning that the computer shall only be accessed by authorized users;
2. limit the number of unsuccessful log-on attempts allowed to six (6) attempts;
3. enforce recording of unsuccessful and successful attempts;
4. force a time delay of thirty (30) minutes before further log-on attempts are allowed or reject any further attempts without specific authorization from an administrator; and
5. not display the password being entered by hiding the password characters with symbols.</t>
  </si>
  <si>
    <t>The procedure for logging into an operating system shall be designed to minimize the opportunity for unauthorized access. The log-on procedure shall therefore disclose the minimum of information about the system, in order to avoid providing an unauthorized user with any unnecessary assistance.
The log-on procedures shall:
1. limit the number of unsuccessful log-on attempts allowed to three (3) attempts, and enforce:
i. disconnecting data link connections;
ii. sending an alarm message to the system console if the maximum number of log-on attempts is reached; and
iii. setting the number of password retries in conjunction with the minimum length of the password and the value of the system being protected;
2. limit the maximum and minimum time allowed for the log-on procedure, if exceeded, the system shall terminate the log-on;
3. not transmit usernames and passwords in clear text over the network;
4. not display system or application identifiers until the log-on process has been successfully completed;
5. not provide help messages during the log-on procedure that would aid an unauthorized user; and
6. validate the log-on information only on completion of all input data. If an error condition arises, the system shall not indicate which part of the data is correct or incorrect.</t>
  </si>
  <si>
    <t>Configure the information system to lock out the user account automatically after three (3) failed log-on attempts by a user during a one (1) hour time period. Require the lock out to persist for a minimum of three (3) hours.
Training shall include reporting procedures and responsibility for authorized users to report unauthorized log-ons and unauthorized attempts to log-on.
The number of concurrent sessions shall be limited to a specified number for all account types defined by the organization.</t>
  </si>
  <si>
    <t>01/05q</t>
  </si>
  <si>
    <t>User Identification and Authentication</t>
  </si>
  <si>
    <t>Before allowing access to system components or data, the organization shall require verifiable unique IDs for all types of users including, but not limited to:
1. technical support personnel;
2. operators;
3. network administrators;
4. system programmers; and
5. database administrators.
The following shall be required for each category of User ID:
1. regular User IDs:
i. user IDs shall be used to trace activities to the responsible individual; and
ii. regular user activities shall not be performed from privileged accounts.
2. shared user / group IDs:
i. in exceptional circumstances, where there is a clear business/clinical benefit, the use of a shared user ID for a group of users or a specific job can be used;
ii. approval by management shall be documented for such cases; and
iii. additional controls are required to maintain accountability.
3. generic IDs:
i. generic IDs for use by an individual shall only be allowed either where the functions accessible or actions carried out by the ID do not need to be traced (e.g., read only access).
The organization shall ensure that redundant user IDs are not issued to other users.
Non-organizational users (all information system users other than organizational users, such as patients, contractors, or foreign nationals), or processes acting on behalf of non-organizational users, determined to need access to information residing on the organization's information systems or contributing information (e.g., ePHI and in particular PMI data) to the organization, shall be uniquely identified and authenticated in accordance with the requirements outlined above and CSF control 01.d.
Users shall be uniquely identified and authenticated for both local and remote accesses to information systems using a username and password (see 01.d) at a minimum or preferably a username and password supplemented or replaced by risk-based (non-static) and/or strong authentication methods. Access to PMI data and any other data deemed extremely sensitive (e.g., by statute) is considered privileged and requires multi-factor authentication. The requirement for risk-based, strong and multi-factor authentication methods shall be determined by the organization's risk assessment and its application commensurate with the type of data, level of sensitivity of the information, and user type.
Electronic signatures, unique to one individual, ensures that the signature cannot be reused by, or reassigned to, anyone else.</t>
  </si>
  <si>
    <t>Appropriate authentication methods including strong authentication methods in addition to passwords shall be used for communicating through an external, non-organization-controlled network (e.g., the Internet).
Help desk support shall require user identification for any transaction that has information security implications.
During the registration process to provide new or replacement hardware tokens, in-person verification shall be required in front of a designated registration authority with authorization by a designated organizational official (e.g., a supervisor).
The information system, for hardware token-based authentication, employs mechanisms that satisfy minimum token requirements discussed in NIST SP 800-63-2, Electronic Authentication Guideline.
When PKI-based authentication is used, the information system: validates certificates by constructing a certification path with status information to an accepted trust anchor;
1. validates certificates by constructing and verifying a certification path to an accepted trust anchor including checking certificate status information;
2. enforces authorized access to the corresponding private key;
3. maps the authenticated identity to the account of the individual or group; and
4. implements a local cache of revocation data to support path discovery and validation in case of an inability to access revocation information via the network.
The information system shall use replay-resistant authentication mechanisms such as nonce, one-time passwords, or time stamps (e.g., Kerberos, TLS, etc.) for network access to privileged accounts.
The organization requires that access for all accounts, including those for network and security devices, is to be obtained through a centralized point of authentication, for example Active Directory or LDAP.
Electronic signatures based upon biometrics are designed to ensure that they cannot be used by any individual other than their genuine owners.
Electronic signatures and handwritten signatures executed to electronic records shall be linked to their respective electronic records to ensure that the signatures cannot be excised, copied, or otherwise transferred to falsify an electronic record by ordinary means.
Signed electronic records shall contain information associated with the singing that clearly indicates the following in human-readable format:
1. Printed name of the signer
2. The date and time when the signature was executed; and
3. The meaning of the signature (e.g., review, approval, responsibility, authorship)</t>
  </si>
  <si>
    <t>The organization requires access for all accounts, including those for network and security devices, to be obtained through a centralized point of authentication, for example Active Directory or LDAP.
Where multi-factor authentication is not supported for these use cases, users shall be required to use long passwords on the system of at least fourteen (14) characters.</t>
  </si>
  <si>
    <t>01.05q</t>
  </si>
  <si>
    <t>01.05r</t>
  </si>
  <si>
    <t>Password Management System</t>
  </si>
  <si>
    <t>Refer to Sections 1.b and 1.f for a full list of password controls.
In addition, a password management system shall be implemented to:
1. require the use of individual user IDs and passwords to maintain accountability;
2. allow users to select and change their own passwords and include a confirmation procedure to allow for input errors;
3. force users to change temporary passwords at the first log-on (see 01.b);
4. not display passwords on the screen when being entered; and
5. always change vendor-supplied defaults before installing a system on the network including passwords, simple network management protocol (SNMP) community strings and the elimination of unnecessary accounts.</t>
  </si>
  <si>
    <t>Refer to Sections 1.b and 1.f for a full list of password controls.
The password management system shall:
1. store and transmit passwords in protected (e.g., encrypted or hashed) form;
2. store password files separately from application system data;
3. enforce a choice of quality passwords (see 01.b);
4. enforce password changes (see 01.b); and
5. maintain a record of previous user passwords and prevent re-use (see 01.b).</t>
  </si>
  <si>
    <t>The CMS information system for PKI-based authentication shall:
1. validate certificates by constructing a certification path with status information to an accepted trust anchor;
2. enforce authorized access to the corresponding private key; and
3. map the authenticated identity to the user account.</t>
  </si>
  <si>
    <t>01.05s</t>
  </si>
  <si>
    <t>Use of System Utilities</t>
  </si>
  <si>
    <t>The use of system utilities (e.g., administrative tools in Windows, the settings section--specifically network/device/security configuration--on VoIP phones, etc.) shall be controlled by implementing the following:
1. use of identification, authentication, and authorization procedures for system utilities;
2. segregation of system utilities from applications software; and
3. limitation of the use of system utilities to the minimum practical number of trusted, authorized users (see CSF control 01.b thru 01.o).</t>
  </si>
  <si>
    <t>The use of system utilities shall be controlled by implementing the following:
1. authorization for ad hoc use of systems utilities;
2. limitation of the availability of system utilities (e.g., limitation of availability by setting restrictive file system-level permissions for the access and execution of system utilities such as cmd.exe, ping, tracert, ipconfig, ifconfig, etc.);
3. disable public "read" access to files, objects, and directories;
4. logging of all use of system utilities;
5. defining and documenting authorization levels for system utilities;
6. deletion of, or file system file execution permission denial of, all unnecessary software based utilities and system software; and
7. not making system utilities available to users who have access to applications on systems where segregation of duties is required.
The information system owner shall regularly review the system utilities available to identify and eliminate unnecessary functions, such as scripts, drivers, features, subsystems, file systems, and unnecessary Web servers. Public "read" and "write" access to all system files, objects, and directories shall be disabled.</t>
  </si>
  <si>
    <t>01.05t</t>
  </si>
  <si>
    <t>Session Time-out</t>
  </si>
  <si>
    <t>A time-out system that conceals information previously visible on the display with a publicly viewable image (e.g., a screen saver) shall pause the session screen after fifteen (15) minutes of inactivity and closes network sessions after thirty (30) minutes of inactivity. The system shall require the user to reestablish access using appropriate identification and authentication procedures.
A limited form of time-out system can be provided for legacy systems that cannot be modified to accommodate this requirement, which clears the screen and prevents unauthorized access through re-authentication requirements to continue the active session but does not close down the application or network sessions.</t>
  </si>
  <si>
    <t>A time-out system (e.g., a screen saver) shall pause the session screen after two (2) minutes of inactivity and closes network sessions after thirty (30) minutes of inactivity.</t>
  </si>
  <si>
    <t>The organization requires that users log out when the time-period of expected inactivity exceeds ninety (90) minutes.
The information system shall automatically terminate the network connection associated with a communications session at the end of the session (as specified by the appropriate CSF level), OR:
1. forcibly de-allocate communications session Dynamic Host Configuration Protocol (DHCP) leases after seven (7) days or other organization-defined time period; AND
2. forcibly disconnect inactive Virtual Private Network (VPN) connections after thirty (30) minutes of inactivity or other organization-defined time period.</t>
  </si>
  <si>
    <t>01.05u</t>
  </si>
  <si>
    <t>Limitation of Connection Time</t>
  </si>
  <si>
    <t>Connection time controls shall be implemented for sensitive computer applications, especially from high-risk locations (e.g., public or external areas that are outside the organization's security management) including:
1. using predetermined time slots (e.g., for batch file transmissions or regular interactive sessions of short duration);
2. restricting connection times to normal office hours if there is no requirement for overtime or extended-hours operation; and
3. re-authentication at timed intervals.</t>
  </si>
  <si>
    <t>01.06v</t>
  </si>
  <si>
    <t>Information Access Restriction</t>
  </si>
  <si>
    <t>Application and Information Access Control</t>
  </si>
  <si>
    <t>Restrictions to access shall be based on individual business application requirements and in accordance with the access control policy.
The following guidelines shall be implemented in order to support access restriction requirements:
1. providing menus to control access to application system functions; and
2. controlling the access rights of users (e.g., read, write, delete, and execute).
Associated identification and authentication controls shall be developed, disseminated, and periodically reviewed and updated, including:
1. specific user actions that can be performed on the information system without identification or authentication shall be identified and supporting rationale documented;
2. actions to be performed without identification and authentication shall be permitted only to the extent necessary to accomplish mission objectives;</t>
  </si>
  <si>
    <t>The following guidelines shall be implemented in order to support access restriction requirements:
1. controlling access rights to other applications according to applicable access control policies;
2. ensuring that outputs from application systems handling covered information contain only the information relevant to the use of the output and are sent only to authorized terminals and locations; and
3. performing periodic reviews of such outputs to ensure that redundant information is removed.
When encryption of stored information is employed as an access enforcement mechanism, it shall be encrypted using validated cryptographic modules (see 06.d).
Data stored in the information system shall be protected with system access controls including file system, network share, claims, application, and/or database specific access control lists and shall be encrypted when residing in non-secure areas.
Specific user actions that can be performed on the information system without identification or authentication shall be identified and supporting rationale documented. Actions to be performed without identification and authentication shall be permitted only to the extent necessary to accomplish mission objectives.</t>
  </si>
  <si>
    <t>CIS CSC v6 14.14</t>
  </si>
  <si>
    <t>For individuals accessing sensitive information (e.g., covered information, cardholder data) from a remote location, prohibit the copy, move, print (and print screen) and storage of this information onto local hard drives and removable electronic media, unless explicitly authorized for a defined business need.
The organization shall restrict the use of database management utilities to only authorized database administrators. Users shall be prevented from accessing database data files at the logical data view, field, or field-value levels. Column-level access controls shall be implemented to restrict database access.</t>
  </si>
  <si>
    <t>Encryption as access enforcement shall extend to all government and non-government furnished desktop computers that store sensitive information.
While encryption is the preferred technical solution for protection of sensitive information on all desktop computers, adequate physical security controls and other management controls are acceptable mitigations for the protection of desktop computers with the approval of the CIO or his/her designated representative.
If encryption is used as an access control mechanism it must meet CMS approved (FIPS 140-2 compliant and a NIST validated module) encryption standards.</t>
  </si>
  <si>
    <t>Sensitive System Isolation</t>
  </si>
  <si>
    <t>The sensitivity of an application system shall be explicitly identified and documented by the application owner.</t>
  </si>
  <si>
    <t>The sensitive application system shall run on a dedicated computer, or only share resources with trusted applications systems. Isolation shall be achieved using physical or logical methods. When a sensitive application is to run in a shared environment, the application systems with which it will share resources and the corresponding risks should be identified and accepted by the owner of the sensitive application.</t>
  </si>
  <si>
    <t>Users of shared system resources cannot intentionally or unintentionally access information remnants, including encrypted representations of information, produced by the actions of a prior user or system process acting on behalf of a prior user.
System resources shared between two (2) or more users are released back to the information system, and are protected from accidental or purposeful disclosure.
Implement only one (1) primary function per server to prevent functions that require different security levels from co-existing on the same server. (For example, Web servers, database servers, and DNS should be implemented on separate servers.) If virtualization technologies are used, verify that one component or primary function is implemented per virtual system device.
The information system maintains a separate execution domain for each executing process.</t>
  </si>
  <si>
    <t>The organization employs boundary protection mechanisms to separate defined information system components (defined in the applicable security plan) supporting CMS missions and/or business functions.
The organization ensures that system resources shared between two (2) or more users are released back to the information system, and are protected from accidental or purposeful disclosure.</t>
  </si>
  <si>
    <t>01.07x</t>
  </si>
  <si>
    <t>Mobile Computing and Teleworking</t>
  </si>
  <si>
    <t>Mobile Computing and Communications</t>
  </si>
  <si>
    <t>The organization shall use full-disk encryption to protect the confidentiality of information on laptops and other mobile devices that support full-disk encryption. Encryption shall be required for all other mobile computing devices in accordance with the organization's data protection policy (see 06.d), and enforced through technical controls. If it is determined that encryption is not reasonable and appropriate, the organization shall document its rationale and acceptance of risk.
A mobile computing policy shall be developed and include the organization's definition of mobile devices, acceptable usage, and the requirements for physical protection, access controls, cryptographic techniques, back-ups, and virus protection. This policy shall also include rules and advice on connecting mobile devices to networks and guidance on the use of these devices in public places.
Protection shall be in place when using mobile computing devices in public places, meeting rooms and other unprotected areas outside of the organization's premises to avoid the unauthorized access to or disclosure of the information stored and processed by these devices (e.g., using cryptographic techniques). Users of mobile computing devices in public places shall take care to avoid the risk of overlooking by unauthorized persons.
The organization shall install personal firewall software or equivalent functionality on any mobile and/or employee-owned computers with direct connectivity to the Internet (for example, laptops used by employees), which are used to access the organization's network.
Suitable protection shall be given to the use of mobile devices connected to networks.
The organization shall only authorize connections of mobile devices meeting organizational usage restrictions, configuration requirements, connection requirements, and implementation guidance; enforce requirements for the connection of mobile devices to sensitive information systems; and monitor for unauthorized connections. Information system functionality on mobile devices that provides the capability for automatic execution of code without user direction shall be disabled.
Individuals shall be issued specifically configured mobile devices for travel to locations the organization deems to be of significant risk in accordance with organizational policies and procedures. The devices shall be checked for malware and physical tampering upon return from these locations.
Mobile computing devices shall also be physically protected against theft especially when left, for example, in cars and other forms of transport, hotel rooms, conference centers, and meeting places. A specific procedure taking into account legal, insurance and other security requirements of the organization shall be established for cases of theft or loss of the mobile computing devices. Equipment carrying important, covered, and/or critical business information shall not be left unattended without being physically protected.
Training shall be arranged for personnel using mobile computing to raise their awareness on the additional risks resulting from this way of working and the controls that need to be implemented.
A documented list of approved application stores has been defined as acceptable for mobile devices accessing or storing entity (client) or cloud service provider-managed client data, and the use of unapproved application stores is prohibited for company-owned and BYOD mobile devices. The installation of non-approved applications or approved applications not obtained through a pre-identified application store is prohibited.
The organization prohibits the circumvention of built-in security controls on mobile devices (e.g., jailbreaking or rooting).</t>
  </si>
  <si>
    <t>A centralized, mobile device management solution shall be deployed to all mobile devices permitted to store, transmit, or process organizational and/or customer data.
Prohibition on the circumvention of built-in security controls on mobile devices (e.g., jailbreaking or rooting) shall be enforced through detective and preventative controls on the device or through a centralized device management system (e.g., mobile device management).
All mobile devices permitted for use through the company BYOD program or a company-assigned mobile device shall allow for remote wipe by the company's corporate IT or shall have all company-provided data wiped by the company's corporate IT.
Mobile devices connecting to corporate networks, or storing and accessing company information, shall allow for remote software version/patch validation. All mobile devices shall have the latest available security-related patches installed upon general release by the device manufacturer or carrier and authorized IT personnel shall be able to perform these updates remotely.</t>
  </si>
  <si>
    <t>The organization ensures the CIO authorizes the connection of mobile devices to organizational information systems.</t>
  </si>
  <si>
    <t>Teleworking</t>
  </si>
  <si>
    <t>01.07y</t>
  </si>
  <si>
    <t>Organizations shall only authorize teleworking activities if they are satisfied that appropriate security arrangements and controls are in place, and that these comply with the organization's security policy. Suitable protection of the teleworking site shall be in place to protect against the theft of equipment and information, the unauthorized disclosure of information, unauthorized remote access to the organization's internal systems or misuse of facilities.
The following matters shall be addressed:
1. the communications security requirements, taking into account the need for remote access to the organization's internal systems, the sensitivity of the information that will be accessed and pass over the communication link, and the sensitivity of the internal system;
2. the use of home networks and requirements or restrictions on the configuration of wireless network services including encryption (AES WPA2 at a minimum);
3. anti-virus protection, operating system and application patching, and firewall requirements consistent with corporate policy; and
4. revocation of authority and access rights, and the return of equipment when the teleworking activities are terminated.
Verifiable unique IDs shall be required for all teleworkers accessing the organization's network via a remote connection. The connection between the organization and the teleworker's location shall be secured via an encrypted channel. The organization shall maintain ownership over the assets used by the teleworker in order to achieve the requirements of this control (e.g., issuance of a USB device to allow for remote access via an encrypted tunnel).
Teleworking activities shall both be authorized and controlled by management, and it shall be ensured that suitable arrangements are in place for this way of working. Training on security awareness, privacy and teleworker responsibilities shall be required prior to authorization and training methods shall be reviewed in accordance with the organization's policy (see 02.e).</t>
  </si>
  <si>
    <t>CIS CSC v6 15.5</t>
  </si>
  <si>
    <t>The following matters shall be addressed prior to authorizing teleworking:
1. the existing physical security of the teleworking site, taking into account the physical security of the building and the local environment;
2. the proposed physical teleworking environment; and
3. the threat of unauthorized access to information or resources from other persons using the accommodation (e.g., family and friends).</t>
  </si>
  <si>
    <t>The following matters shall be addressed prior to authorizing teleworking:
1. a definition of the work permitted, the hours of work, the classification of information that may be held, and the internal systems and services that the teleworker is authorized to access;
2. the provision of suitable equipment and storage furniture for the teleworking activities, where the use of privately owned equipment that is not under the control of the organization is not allowed;
3. the provision of suitable communication equipment, including methods for securing remote access;
4. rules and guidance on family and visitor access to equipment and information;
5. the provision of hardware and software support and maintenance;
6. the provision of insurance;
7. the procedures for back-up and business continuity;
8. the provision of a means for teleworkers to communicate with information security personnel in case of security incidents or problems; and
9. audit and security monitoring.
The organization shall instruct all personnel working from home to implement fundamental security controls and practices, including but not limited to passwords, virus protection, personal firewalls, laptop cable locks, recording serial numbers and other identification information about laptops, and disconnecting modems at alternate worksites. Remote access shall be limited to only information resources required by home users to complete job duties. Any organization-owned equipment is only used only for business purposes by authorized employees.</t>
  </si>
  <si>
    <t>CIS CSC v6 8.1</t>
  </si>
  <si>
    <t>Control Category # 2: Human Resources Security</t>
  </si>
  <si>
    <t>To ensure that employees, contractors and third-party users are suitable for the roles for which they are being considered, to reduce the risk of fraud, theft, or misuse of facilities.</t>
  </si>
  <si>
    <t>02.01a</t>
  </si>
  <si>
    <t>Prior to Employment</t>
  </si>
  <si>
    <t>Roles and Responsibilities</t>
  </si>
  <si>
    <t>The organization shall develop, disseminate, and review/update annually:
1. a formal, documented personnel security policy that addresses purpose, scope, roles, responsibilities, management commitment, coordination among organizational entities, and compliance; and
2. formal, documented procedures to facilitate the implementation of the personnel security policy and associated personnel security controls.
Security roles and responsibilities shall include the following requirements:
1. implement and act in accordance with the organization's information security policies;
2. protect assets from unauthorized access, disclosure, modification, destruction or interference;
3. execute particular security processes or activities;
4. ensure responsibility is assigned to the individual for actions taken; and
5. report security events or potential events or other security risks to the organization.
Security roles and responsibilities shall be defined and clearly communicated to job candidates during the pre-employment process. Security roles and responsibilities, as laid down in the organization's information security policy, as well as any involvement in processing covered information shall be documented in relevant job descriptions.</t>
  </si>
  <si>
    <t>CIS Control</t>
  </si>
  <si>
    <t>The pre-employment process shall be reviewed by recruitment to ensure security roles and responsibilities are defined and clearly communicated to job candidates. The organization shall assign risk designations to all organizational positions as appropriate, establish screening criteria, and review and revise designations every three hundred and sixty-five (365) days.
The organization shall define the roles, responsibilities and authority of all security personnel.</t>
  </si>
  <si>
    <t>Screening</t>
  </si>
  <si>
    <t>The organization shall screen individuals requiring access to organizational information and before authorizing access.
Verification checks shall take into account all relevant privacy, protection of covered data and/or employment-based legislation, and where permitted and appropriate, include the following:
1. availability of satisfactory character references (e.g., one business and one personal);
2. a check (for completeness and accuracy) of the applicant's curriculum vitae;
3. confirmation of claimed academic and professional qualifications; and
4. independent identity check (passport or similar document).
All applicants shall be required to complete an I-9 form to verify that they are eligible to work in the United States and to verify their identity prior to granting access to covered information. Where a job, either on initial appointment or on promotion, involves the person having access to information assets, and in particular those handling covered information (e.g. financial information, personal health information or highly confidential information) the organization shall, at a minimum, verify the identity, current address (for initial appointment) and previous employment of such staff prior to granting or continuing access, including the contribution of covered information.
Procedures shall define criteria and limitations for verification checks (e.g., who is eligible to screen people, and how, when and why verification checks are carried out).
Information on all candidates being considered for positions within the organization shall be collected and handled in accordance with any appropriate legislation existing in the relevant jurisdiction. Depending on applicable legislation, the candidates shall be informed beforehand about the screening activities.</t>
  </si>
  <si>
    <t>The organization shall have an HR representative as a single point of contact for performing the screening process on applicants.
The organization shall develop a standard criteria screening process to be carried out on all applicants. The organization shall assign risk designation to all positions and established criteria for individuals filling those positions.
Applicants shall be screened in accordance with applicable regional policies/procedures that may require screening in the following areas:
1. health screening;
2. drug screening; and
3. motor vehicle driving record (in accordance with job requirements).
Criminal background checks shall be undertaken prior to employment. The organization shall rescreen individuals periodically, consistent with the criticality/sensitivity rating of the position and, when an employee moves from one position to another, any higher level of access (clearance) should be adjudicated.
The organization shall consider applicable state and federal law (reference 02.b, level 1) with regards to information exchanged in the notification process with business associates described in 05.k, level 1, which is meant to ensure third-party workforce members pass verification checks prior to employment.
If there has been a long gap, at a minimum five (5) years, between recruitment and the date of the employee starting, the organization shall repeat the screening process, or its key elements.</t>
  </si>
  <si>
    <t>The organization shall specifically define an individual who performs all screening checks. The organization shall document and maintain a list of all screened applicants with assigned risk.
Credit checks shall be carried out for personnel who will have access to financial information.</t>
  </si>
  <si>
    <t>Require that individuals with significant security responsibilities be assigned and hold, at a minimum, a Level 5 Public Trust sensitivity level clearance as defined in the HHS Personnel Security/Suitability Handbook. Assign other individuals with Public Trust positions the appropriate sensitivity level as defined in the HHS Personnel Security/Suitability Handbook.</t>
  </si>
  <si>
    <t>02.01b</t>
  </si>
  <si>
    <t>02.02c</t>
  </si>
  <si>
    <t>During On-Boarding</t>
  </si>
  <si>
    <t>Terms and Conditions of Employment</t>
  </si>
  <si>
    <t>The terms and conditions of employment shall reflect the organization's security policy, in addition to clarifying and stating the following:
1. that all employees, contractors and third-party users who are given access to covered information shall sign a confidentiality or non-disclosure agreement prior to being given access to information assets;
2. the employee's, contractor's and any other user's legal responsibilities and rights (e.g., regarding copyright laws or data protection legislation);
3. responsibilities for the classification of information and management of organizational assets associated with information systems and services handled by the employee, contractor or third-party user;
4. responsibilities of the employee, contractor or third-party user for the handling of information received from other companies or external parties;
5. responsibilities of the organization for the handling of covered information, including covered information created as a result of, or in the course of, employment with the organization;
6. responsibilities that are extended outside the organization's premises and outside normal working hours (e.g., in the case of home-working);
7. actions to be taken if the employee, contractor or third-party user disregards the organization's security requirements; and
8. ensure that conditions relating to security policy survive the completion of the employment in perpetuity.
The organization shall ensure that employees, contractors and third-party users agree to terms and conditions concerning information security appropriate to the nature and extent of access they will have to the organization's assets associated with information systems and services.
The organization shall develop and document access agreements for organizational systems and privileges shall not be granted until the terms and conditions of employment have been satisfied and agreements have been signed.</t>
  </si>
  <si>
    <t>The organization shall maintain a list of all authorized signed non-disclosure agreement (NDA) forms. This list shall be kept up to date to reflect personnel or other workforce member changes and departures.
Responsibilities contained within the terms and conditions of employment shall continue for a defined period after the end of the employment.
The terms and conditions of employment should:
1. include reference to the penalties that are possible when breach of the information security policy is identified;
2. ensure that conditions relating to confidentiality of personal health information survive the completion of the employment for the maximum period allowed under applicable federal and state laws and regulations.
With respect to clinical staff, the terms and conditions of employment should specify what rights of access such staff will have to the records of subjects of care and to the associated health information systems in the event of third-party claims.</t>
  </si>
  <si>
    <t>The organization shall review/update the access agreements as part of the system security authorization or when a contract is renewed or extended, but minimally within every three hundred sixty-five (365) days, whichever occurs first.
The organization shall:
1. ensure that individuals requiring access to organizational information or information systems acknowledge (paper or electronic) appropriate access agreements prior to being granted access; and
2. re-acknowledge access agreements to maintain access to organizational information systems when access agreements have been updated.</t>
  </si>
  <si>
    <t>02.03d</t>
  </si>
  <si>
    <t>During Employment</t>
  </si>
  <si>
    <t>Management Responsibilities</t>
  </si>
  <si>
    <t>Management responsibilities shall include ensuring that employees, contractors and third-party users:
1. are properly briefed on their information security roles and responsibilities prior to being granted access to covered information or information systems;
2. are provided with guidelines to state security expectations of their role within the organization;
3. are motivated and comply with the security policies of the organization;
4. achieve a level of awareness on security relevant to their roles and responsibilities within the organization;
5. conform to the terms and conditions of employment, which includes the organization's information security policy and appropriate methods of working; and
6. continue to have the appropriate skills and qualifications.
The organization shall establish an information security workforce development and improvement program.
The organization shall:
1. implement a process for ensuring that organization plans for conducting security testing, training, and monitoring activities associated with organizational information systems:
i. are developed and maintained; and
ii. continue to be executed in a timely manner;
2. review testing, training, and monitoring plans for consistency with the organization risk management strategy and organization-wide priorities for risk response actions.
The organization shall develop usage policies for critical employee-facing technologies to define proper use of these technologies for all employees and contractors.</t>
  </si>
  <si>
    <t>For all system connections that allow customers to access the computing assets such as Web sites, kiosks and public access terminals, the organization shall ensure the following:
1. provide appropriate text or a link to the privacy policy for data use and protection as well as the customer's responsibilities when accessing the data; and
2. have a formal mechanism to authenticate the customer's identity prior to granting access to covered information.
These usage policies shall address the following if applicable:
1. explicit management approval (authorization) to use the technology;
2. authentication for use of the technology;
3. acceptable uses of the technologies (see 07.c), with special emphasis on the inappropriate access by health workers of personal health information of neighbors, colleagues and relatives;
4. acceptable network locations for the technologies;
5. list of company-approved products;
6. activation of modems for vendors only when needed by vendors, with immediate deactivation after use; and
7. prohibition of storage of covered data onto local hard drives, floppy disks, or other external media.
Management:
1. clearly identifies applications, application stores and application extensions and plugins approved for bring your own device (BYOD) usage;
2. defines the device and eligibility requirements to allow for BYOD usage;
3. clarifies its expectations of privacy and its requirements for litigation, e-discovery, and legal holds with respect to mobile devices;
4. clearly states expectations regarding the loss of non-company data in the case a wipe of a mobile device is required; and
5. clarifies the systems and servers allowed for use or access on a BYOD-enabled device.</t>
  </si>
  <si>
    <t>02.03e</t>
  </si>
  <si>
    <t>Information Security Awareness, Education and Training</t>
  </si>
  <si>
    <t>Awareness training shall commence with a formal induction process designed to introduce the organization's security and privacy policies, state and federal laws, and expectations before access to information or services is granted and no later than sixty (60) days after the date the employee, contractor, and other workforce member is hired or a contractual arrangement is made with a collaborating organization.
At a minimum, the organizations security awareness and training program will identify how workforce members are provided security awareness and training; identify the workforce members (including managers, senior executives, and as appropriate, business associates/partners, and contractors) who will receive security awareness and training; describe the types of security awareness and training that is reasonable and appropriate for its workforce members; how workforce members are provided security and awareness training when there is a change in the organizations information systems; and how frequently security awareness and training is provided to all workforce members.
Ongoing training for these individuals and organizations shall include security and privacy requirements (e.g., objective, scope, roles and responsibilities, coordination, compliance, communicating threat information, legal responsibilities and business controls) as well as training in the correct use of information assets and facilities (including, but not limited to, log-on procedures, use of software packages, anti-malware for mobile devices, and information on the disciplinary process).Training shall discuss how the organization addresses each area (e.g., audit logging and monitoring); how events or incidents are identified (e.g., monitoring for inappropriate or failed user logins), and the actions the organization takes in response to events or incidents (e.g., notifying the workforce member or the members supervisor), as appropriate to the area of training.
The organization provides incident response and contingency training to information system users consistent with assigned roles and responsibilities:
1. within ninety (90) days of assuming an incident response role or responsibility;
2. when required by information system changes; and
3. within every three hundred sixty-five (365) days thereafter.
The organization shall document that the training has been provided to the individual.
A list of applications, application stores, and application extensions and plugins approved for bring your own device (BYOD) usage is provided during training.</t>
  </si>
  <si>
    <t>CIS CSC v6 17.3</t>
  </si>
  <si>
    <t>The organization formally creates dedicated security awareness training as part of a resource on-boarding process to the organization. The organization documents its formal induction security awareness training process. The organization conducts an internal annual review of the effectiveness of its security and privacy education and training program and updates the program to reflect risks identified in the organizations risk assessment.
The organization manages a security and privacy education and training program for all employees and contractors with tracking of completion and a requirement for refresher training at least every three hundred and sixty-five (365) days. Employees shall be required to acknowledge they have received training and are aware of their responsibilities through signoff.
The organization shall include security awareness training on recognizing and reporting potential indicators of an insider threat.
The organization's security personnel, including organizational business unit security points of contact, shall receive specialized security education and training appropriate to their role/responsibilities. Train developers at least annually in up-to-date, secure coding techniques, including how to avoid common coding vulnerabilities. Ensure developers understand how sensitive data is handled in memory.
The organization's awareness program:
focuses on the methods commonly used in intrusions that can be blocked through individual action;
delivers content in short online modules convenient for employees;
receives frequent updates (at least annually) to address the latest attack techniques; and
includes the senior leadership teams personal messaging and involvement.
The organization trains its workforce to ensure covered information is stored in organization-specified locations.
The organization ensures that the senior executives have been trained in their specific roles and responsibilities.</t>
  </si>
  <si>
    <t>CIS CSC v6 17.1
CIS CSC v6 17.2
CIS CSC v6 17.3
CIS CSC v6 17.4
CIS CSC v6 17.5
CIS CSC v6 18.8</t>
  </si>
  <si>
    <t>Personnel with significant information security roles and responsibilities shall be required to undergo appropriate role-based information system security training:
1. prior to authorizing access to the organization's networks, systems, and/or applications;
2. when required by significant information system or system environment changes;
3. when an employee enters a new position that requires additional role-specific training; and
4. refresher training annually thereafter.
The organization shall maintain a documented list of each individual who completes the on-boarding process. Training records shall be retained for at least five (5) years thereafter.
Workforce members are trained on how to properly respond to perimeter security alarms (see 08.b, level 3).</t>
  </si>
  <si>
    <t>The organization performs a gap analysis to see which skills employees need and which behaviors employees are not adhering to, uses this information to build a baseline training and awareness roadmap for all employees, and delivers additional awareness and training content to fill the skills gaps through an awareness and training program.
The organization validates and improves awareness levels for social engineering through periodic testing as part of its information security awareness and training program (e.g., to see whether employees will click on a link from suspicious email or provide sensitive information on the telephone without following appropriate procedures for authenticating a caller). The organization provides targeted training to those individuals that fail testing.
The organization uses security skills assessments for each of the mission-critical roles to identify skills gaps and hands-on, real-world examples to measure mastery.</t>
  </si>
  <si>
    <t>02.03f</t>
  </si>
  <si>
    <t>Disciplinary Process</t>
  </si>
  <si>
    <t>The organization employs a formal sanctions process for personnel failing to comply with established information security policies and procedures and notifies defined personnel (e.g., supervisors) within a defined time frame (e.g., 24 hours) when a formal sanction process is initiated, identifying the individual sanctioned and the reason for the sanction. The disciplinary process shall not be commenced without prior verification that a security breach has occurred. The formal disciplinary process shall ensure correct and fair treatment for employees who are suspected of committing breaches of security. The formal disciplinary process shall provide for a graduated response that takes into consideration factors such as the nature and gravity of the breach and its impact on business, whether or not this is a first or repeat offense, whether or not the violator was properly trained, relevant legislation, business contracts and other factors as required. And for each incident, the organization shall document the personnel involved in the disciplinary process, the steps taken and the timeline associated with those steps, the steps taken for notification, the rationale for the discipline, whether the discipline was due to a compliance failure, and the final outcome.
The organization shall include specific procedures for license, registration, and certification denial or revocation and other disciplinary action.
The organization shall maintain a list or document an indication of employees involved in security incident investigations and the resulting outcome in their HR folder.
The organization ensures individuals are held accountable and responsible for actions initiated under their electronic signatures, to help deter record and signature falsification.</t>
  </si>
  <si>
    <t>The organization shall create a point of contact from HR to handle any incidents relating to employees.
The organization shall notify the CISO or a designated representative of the application of a formal employee sanctions process, identifying the individual and the reason for the sanction.</t>
  </si>
  <si>
    <t>02.04g</t>
  </si>
  <si>
    <t>Termination or Change of Employment</t>
  </si>
  <si>
    <t>Termination or Change Responsibilities</t>
  </si>
  <si>
    <t>Logical and physical access authorizations to systems and equipment shall be reviewed, updated or revoked when there is any change in responsibility or employment.
The organization shall formally address:
1. terminating access when the access is no longer needed;
2. assignment of responsibility for removing information system and/or physical access; and
3. timely communication of termination actions to ensure that the termination procedures are appropriately followed (see 02.i).
When an employee or other workforce member moves to a new position of trust, logical and physical access controls must be re-evaluated as soon as possible but not to exceed thirty (30) days.
The organization also ensures employees or workforce members that are terminated understand their obligations to ensure any covered information for which they had prior access remains confidential (e.g., during an exit interview).</t>
  </si>
  <si>
    <t>CIS CSC v6 16.3</t>
  </si>
  <si>
    <t>The organization shall have a documented termination process for all employees and other workforce members. The organization shall have a process where exit interviews address organization-defined information and security items, all organization information-system-related property and access is retrieved and revoked, knowledge transfer/information transitioned, and provides appropriate personnel with access to official records created by a terminated employee or when the arrangement of a workforce member ends.
The organization shall define any valid duties after termination of employment or when the arrangement of a workforce member ends and shall be included in the employee's or workforce member's contract or other arrangement. The communication of termination responsibilities shall include ongoing security requirements and legal responsibilities and, where appropriate, responsibilities contained within any confidentiality agreement and the terms and conditions of employment or other workforce arrangement continuing for a defined period after the end of the employee's, contractor's or third-party user's employment or other workforce arrangement.</t>
  </si>
  <si>
    <t>The organization shall have a documented termination checklist that identifies all the steps to be taken and assets collected.</t>
  </si>
  <si>
    <t>02.04h</t>
  </si>
  <si>
    <t>Return of Assets</t>
  </si>
  <si>
    <t>The termination process shall include the return of all previously issued software, corporate documents, and equipment. Other organizational assets such as mobile computing devices, credit cards, access cards, manuals, and information stored on electronic media also shall be returned.
In cases where an employee, contractor or third-party user purchases the organization's equipment or uses their own personal equipment, procedures shall be followed to ensure that all relevant information is transferred to the organization and securely erased from the equipment. In cases where an employee, contractor or third-party user has knowledge that is important to ongoing operations, that information shall be documented and transferred to the</t>
  </si>
  <si>
    <t>02.04i</t>
  </si>
  <si>
    <t>Removal of Access Rights</t>
  </si>
  <si>
    <t>Upon termination, the access rights for the terminated individual shall be disabled in a timely manner, at least within twenty-four (24) hours. Changes of employment or other workforce arrangement (e.g., transfers) shall be reflected in removal of all access rights that were not approved for the new employment or workforce arrangement. Access changes due to personnel transfer shall be managed effectively. Old accounts shall be closed after ninety (90) days, and new accounts shall be opened. The access rights that shall be removed or adapted include physical and logical access, keys, identification cards, IT systems and applications, subscriptions, and removal from any documentation that identifies them as a current member of the organization. If a departing employee, contractor, third-party user or other workforce member has known passwords for accounts remaining active, these shall be changed upon termination or change of employment, contract, agreement, or other workforce arrangement.
Access rights to information assets and facilities shall be reduced or removed before the employment or other workforce arrangement terminates or changes, depending on the evaluation of risk factors including:
1. whether the termination or change is initiated by the employee, contractor, third-party user, other workforce member, or by management and the reason for termination;
2. the current responsibilities of the employee, contractor, workforce member or any other user; and
3. the value of the assets currently accessible.</t>
  </si>
  <si>
    <t>The organization employs automated mechanisms to notify specific personnel or roles (formally defined by the organization) upon termination of an individual.
Organizations shall immediately terminate the access rights following the supply of a resignation notice, notice of dismissal, etc., prior to or during the personnel termination process. Termination shall allow for immediate escorting out of the site, if necessary, wherever continued access is perceived to cause an increased risk, e.g., in the case of serious misconduct.</t>
  </si>
  <si>
    <t>Control Category # 03.0: Risk Management</t>
  </si>
  <si>
    <t>Control Category:</t>
  </si>
  <si>
    <t>To develop and implement a Risk Management Program that addresses Risk Assessments, Risk Mitigation, and Risk Evaluations.</t>
  </si>
  <si>
    <t>03.01a</t>
  </si>
  <si>
    <t>Risk Management</t>
  </si>
  <si>
    <t>Risk Management Program Development</t>
  </si>
  <si>
    <t>The organization shall:
1. develop a comprehensive strategy to manage risk to organizational operations and assets, individuals, and other organizations associated with the operation and use of information systems, including physical and environmental hazards;
2. implement the strategy consistently across the organization, and
3. ensure that their information protection programs do not apply safeguards unnecessarily, e.g., to de-identified information.
Elements of the risk management program shall include:
1. the creation of a risk management policy for information systems and paper records that is formally approved by management and shall include:
i. objectives of the risk management process;
ii. management's clearly stated level of acceptable risk, informed by Copyright 2018 © HITRUST. This document is property of HITRUST and may not be used, disclosed or reproduced, in whole or part, without
the express written consent of HITRUST. The unauthorized copying, dissemination or use of this document or any information contained
therein may constitute a violation of U.S. law and be grounds for civil or criminal penalties. This document contains information owned by
HITRUST and/or its suppliers. Such information may be used only for the internal or personal use of a HITRUST licensee and only during
and subject to the terms and conditions of a valid HITRUST license. All rights reserved.
Page 157
of
668
its role in the critical infrastructure and healthcare-specific risk analysis;
iii. the connection between the risk management policy and the organization's strategic planning processes; and
iv. documented risk assessment processes and procedures.
2. regular performance of risk assessments;
3. mitigation of risks identified from risk assessments and threat monitoring procedures;
4. risk tolerance thresholds are defined for each category of risk;
5. the plan for managing operational risk communicated to stakeholders;
6. reassessment of the risk management policy to ensure management's stated level of acceptable risk is still accurate, previously decided upon security controls are still applicable and effective, and to evaluate the possible risk-level changes in the environment;
7. updating the risk management policy if any of these elements have changed; and
8. repeating the risk management process prior to any significant change, after a serious incident, whenever a new significant risk factor is identified, or at a minimum annually.</t>
  </si>
  <si>
    <t>Formal risk assessment and risk treatment processes shall be implemented, including a repository and tracking system for risk assessments performed, and risk mitigation is completed or underway.</t>
  </si>
  <si>
    <t>The organization shall develop and implement a written Identity Theft Prevention Program that is designed to detect, prevent, and mitigate identity theft in connection with the opening of an account or any existing account that involves, or is designed to permit, multiple payments or transactions.
The organization shall define and incorporate existing policies and implement procedures to:
1. identify relevant patterns, practices, or specific activities that indicate the possible existence of identity theft for the accounts, and incorporate those patterns, practices, and activities into its program;
2. detect patterns, practices, and activities that have been incorporated into the program;
3. respond appropriately to any patterns, practices, and activities that are detected to prevent and mitigate identity theft; and
4. ensure the program and patterns, practices, and activities are updated at least annually, to reflect changes in risks to customers and to the safety and soundness of the organization.
'Personal identifying information' (PII) [also personally identifiable information] means information that alone or in conjunction with other information identifies an individual, including an individual's:
1. Name, social security number, date of birth, or government-issued identification number;
2. Mother's maiden name;
3. Unique biometric data, including the individual's fingerprint, voice print, and retina or iris image;
4. Unique electronic identification number, address, or routing code; and
5. Telecommunication access device.
The organization's identity theft program shall include protections for financial and medical identity theft.</t>
  </si>
  <si>
    <t>Risk assessments shall be performed that address all the major domains of the HITRUST CSF. Risk assessments shall be consistent and identify information security risks to the organization. The organization shall account for risks from sources including prior incidents experienced, changes in the environment (e.g., new methods of attack, new sources of attack, new vulnerabilities), and any supervisory guidance (e.g., third-party consultancy).
They may be quantitative, semi- or quasi-quantitative, or qualitative but shall be consistent and comparable, so the prioritization of resources to manage risk can be performed. Risk assessments are to be performed at planned intervals, or when major changes occur in the environment, and the results reviewed annually.
Risk assessments (analyses), which are used to determine if a breach of unsecured protected health information (PHI) is reportable to Secretary of Health and Human Services, must demonstrate there is a low probability of compromise (lo pro co) rather than a significant risk of harm. The terms breach and PHI are as defined by the Secretary. The methodology shall, at a minimum, address the following factors:
1. the nature of the PHI involved, including the types of identifiers involved and the likelihood of re-identification;
2. the unauthorized person who used the PHI or to whom the disclosure was made;
3. whether the PHI was actually acquired or viewed;
4. the extent to which the risk to the PHI has been mitigated; and
5. and other factors/guidance promulgated by the Secretary.</t>
  </si>
  <si>
    <t>Performing Risk Assessments</t>
  </si>
  <si>
    <t>03.01b</t>
  </si>
  <si>
    <t>The organization shall update the results of a comprehensive risk assessment every two (2) years, or whenever there is a significant change to the information system or operational environment, assesses a subset of the security controls within every three hundred sixty-five (365) days during continuous monitoring, and reviews the risk assessment results annually.
The organization shall employ assessors or assessment teams with an organization-defined level of independence to conduct security control assessments and ensure impartiality of the results. These assessors shall accept the results of an assessment performed by another assessor when the assessment meets the same organization-defined level of independence.
A formal, documented process shall be in place for identifying risks and performing risk assessments, including the criteria for the evaluation and categorization of risks, and communicating the results of the risk assessments to the affected parties, and to management. A repository and tracking system shall be in place to manage risk assessments performed.
The likelihood and magnitude of harm from the unauthorized access, use, disclosure, disruption, modification, or destruction of the information system and the information it processes, stores, or transmits shall be included in the risk assessment process. The likelihood and impact associated with inherent and residual risk should be determined independently, considering all risk categories (e.g., audit results, threat and vulnerability analysis, and regulatory compliance).
Information security risk assessments shall require knowledge of the following:
1. external environment factors that could exacerbate or moderate any or all of the levels of the risk components described previously;
2. the types of accounts offered by the organization;
3. the methods the organization provides to open and access its accounts;
4. knowledge and experiences of incident histories and actual case impact scenarios; and
5. systems architectures.</t>
  </si>
  <si>
    <t>03.01c</t>
  </si>
  <si>
    <t>Risk Mitigation</t>
  </si>
  <si>
    <t>Risks can be dealt with in one of four ways:
1. Avoidance - This approach eliminates the risk by avoidance of the activity which provides the risk. For example, the risk associated with utilization of wireless technologies can be mitigated by deciding not to use wireless technologies at all.
2. Reduction - Risk can be reduced by way of controls that can reduce the likelihood or impact of a risk. An example would be encryption of network traffic to minimize risks that threaten the confidentiality of data.
3. Transference - Risk can be reduced by shifting it to an outside entity. An example would be the purchase of insurance against fire damage.
4. Acceptance - Organizations can choose to accept risk by not selecting any of the aforementioned approaches. When acceptance is selected, management acceptance must be documented.
Organizations shall define and document the criteria to determine whether or not a risk shall be avoided, accepted, transferred or treated.
The factors to be taken into account shall include the following:
1. industry sector, industry or organizational laws, regulations and standards;
2. clinical or other priorities (in the case of health-related organizations);
3. cultural fit;
4. patient reactions (in the case of health-related organizations);
5. coherence with IT, corporate risk acceptance, and clinical strategy (in the case of health organizations);
6. cost;
7. effectiveness;
8. type of protection;
9. number of threats covered;
10. risk level at which the controls become justified;
11. risk level that led to the recommendation being made;
12. alternatives already in place; and
13. additional benefits derived.
The organization implements a process for ensuring that corrective action plans for the security program and the associated organizational information systems are prioritized and maintained; and the remedial information security actions necessary to mitigate risk to organizational operations and assets, individuals, and other organizations are documented.
The organization shall review corrective action plans (plans of action and milestones) for consistency with the organizational risk management strategy and organization-wide priorities for risk response actions.
The organization shall update existing remediation or corrective action plans monthly based on the findings from security controls assessments, security impact analyses, and continuous monitoring activities.
The covered entity mitigates any harmful effect that is known to the covered entity of a use or disclosure of PHI by the covered entity or its business associates, in violation of its policies and procedures.
The organization implements an integrated control system characterized using different control types (e.g., layered, preventative, detective, corrective, and compensating) that mitigates identified risks.</t>
  </si>
  <si>
    <t>The organization develops a formal mitigation plan that shall include:
1. performing a cost/benefit analysis for identified countermeasures;
2. documenting a risk treatment plan which provides recommended countermeasures to management;
3. documenting and presenting risk treatment summary reports to management;
4. management approving countermeasures documented in the risk treatment plan;
5. mapping decisions taken against the list of HITRUST CSF controls;
6. plans for implementations (current and future) documented in the organization's security improvement plan; and
7. implementing the management-approved risk treatment plan;
8. continually assessing the capability of technology needed to sustain an appropriate level of information security based on the size, complexity, and risk appetite of the organization.</t>
  </si>
  <si>
    <t>03.01d</t>
  </si>
  <si>
    <t>Risk Evaluation</t>
  </si>
  <si>
    <t>The risk management program shall include the requirement that risk assessments be re-evaluated at least annually, or when there are significant changes in the environment.</t>
  </si>
  <si>
    <t>The risk management process shall be integrated with the change management process within the organization, and risk assessments shall be conducted whenever there is a significant change in the environment, or there is a change that could have a significant impact. Results of the risk assessments shall be included in the change management process, so they may guide the decisions within the change management process (e.g., approvals for changes).
The organization shall update the risk assessment:
1. before issuing a new formal authorization to operate or
2. within every three (3) years, whichever comes first, or
3. whenever there are significant changes to the information system or
environment of operation (including the identification of new threats and vulnerabilities), or
4. other conditions that may impact the security or authorization state of the system.
The privacy, security and risk management program(s) shall be updated to reflect changes in risks based on:
1. any experiences with security incidents, weaknesses, breaches or identity theft;
2. changes in the environment (e.g., new methods of attack, new sources of attack, new vulnerabilities);
3. changes in prevention, detection or response methods for security;
4. changes within the organization including:
i. organizational mergers, acquisitions, alliances, joint ventures or service provider arrangements;
ii. new systems or facilities;
iii. new service offerings; and
iv. new types of accounts.</t>
  </si>
  <si>
    <t>Control Category # 04.0: Security Policy</t>
  </si>
  <si>
    <t>To provide management direction in line with business objectives and relevant laws and regulations, demonstrate support for, and commitment to information security through the issue and maintenance of information secur</t>
  </si>
  <si>
    <t>Information Security Policy</t>
  </si>
  <si>
    <t>Information Security Policy Document</t>
  </si>
  <si>
    <t>04.01a</t>
  </si>
  <si>
    <t>Information security policy documents shall be developed, published, disseminated and implemented. The information security policy documents shall state the purpose and scope of the policy, communicate management's commitment, describe management and workforce member's roles and responsibilities, and establish the organization's approach to managing information security.
As applicable to the focus of a particular document, policies shall contain:
1. The organizations mission, vision, values, objectives, activities, and purpose, including the organizations place in critical infrastructure;
2. a definition of information security, its overall objectives and scope, and the importance of security as an enabling mechanism for information sharing;
3. a statement of management intent, supporting the goals and principles of information security in line with the business strategy and objectives;
4. a framework for setting control objectives and controls, including the structure of risk assessment and risk management;
5. the need for information security;
6. the goals of information security;
7. compliance scope;
8. legislative, regulatory, and contractual requirements, including those for the protection of covered information and the legal and ethical responsibilities to protect this information;
9. arrangements for notification of information security incidents, including a channel for raising concerns regarding confidentially, without fear of blame or recrimination.
10. a brief explanation of the security policies, principles, standards, and compliance requirements of particular importance to the organization, including but not limited to CSF control objectives such as:
i. compliance with legislative, regulatory, and contractual requirements;
ii. security education, training, and awareness requirements for the workforce, including researchers and research participants;
iii. incident response and business continuity management;
iv. consequences of information security policy violations;
v. continuous monitoring;
vi. designating and maintaining an appropriately resourced and technically experienced information security team;
vii. physical security of areas where sensitive information (e.g., ePHI, PCI and PMI data); and
viii. coordination among organizational entities;
11. a definition of general and specific responsibilities for information security management, including reporting information security incidents;
12. prescribes the development, dissemination, and review/update of formal, documented procedures to facilitate the implementation of security policy and associated security controls; and
13. references to documentation which may support the policy (e.g., more detailed security policies and procedures for specific information systems or security rules users shall comply with).
These information security policy documents shall be communicated throughout the organization to users in a form that is relevant, accessible and understandable to the intended reader.
In the instance of any acquisitions, re-organizations or mergers, or where the organization obtains support from third-party organizations or collaborates with third parties, and especially if these activities involve other jurisdictions, the policy framework shall include documented policy, controls and procedures that cover such interactions and that specify the responsibilities of all parties.</t>
  </si>
  <si>
    <t>04.01b</t>
  </si>
  <si>
    <t>Review of the Information Security Policy</t>
  </si>
  <si>
    <t>The information security policy documents shall be reviewed at planned intervals or if significant changes occur to ensure the policies' continuing adequacy and effectiveness.
Additional factors when developing or changing a security policy document shall include, but are not limited to, regulatory mandates, accreditation requirements, and industry best practices, e.g., for system and services development and acquisition. A process shall be defined and implemented for individuals to make complaints concerning the information security policies and procedures or the organization's compliance with the policies and procedures. All complaints and requests for changes shall be documented, including their disposition, if any.</t>
  </si>
  <si>
    <t>The information security policy documents shall be reviewed at planned intervals, at a minimum every three hundred sixty-five (365) days, or if significant changes occur in the operating or business environment to ensure its continuing adequacy and effectiveness and that the totality of the policy has been addressed at least every three hundred sixty-five (365) days.
The information security policy documents shall have an owner who has approved management responsibility for the development, review, and evaluation of the security policy. The review shall include assessing opportunities for improvement of the organization's information security policy documents and approach to managing information security in response to changes to the organizational environment, business circumstances, legal conditions, or technical environment.
The input to the management review shall include information on:
1. feedback from interested parties;
2. results of independent reviews (see 5.h);
3. status of preventive and corrective actions (see 5.h and 6.g);
4. results of previous management reviews;
5. process performance and information security policy compliance;
6. changes that could affect the organization's approach to managing information security, including changes to the organizational environment, business circumstances, resource availability, contractual, regulatory, and legal conditions, or to the technical environment;
7. trends related to threats and vulnerabilities;
8. reported information security incidents (see 11.a); and
9. recommendations provided by relevant authorities (see 5.f).
The output from the management review shall include any decisions and actions related to:
1. improvement of the organization's approach to managing information security and its processes;
2. improvement of control objectives and controls; and
3. improvement in the allocation of resources and/or responsibilities.
A record of the management review shall be maintained. Management approval for the revised policy documents shall be obtained.</t>
  </si>
  <si>
    <t>The review shall address the following:
1. the changing nature of the organization's operations and thus risk profile and risk management needs;
2. the changes made to the IT infrastructure of the organization, with the changes these bring to the organization's risk profile;
3. the changes identified in the external environment that similarly impact the organizations risk profile;
4. the latest controls, compliance and assurance requirements and arrangements of national bodies and of new legislation or regulation;
5. the latest guidance and recommendations from professional associations and from information privacy commissioners regarding the protection of covered information;
6. the results of legal cases tested in courts, that thereby establish or cancel precedents and established practices; and
7. the challenges and issues regarding the policy, as expressed to the organization by its staff, customers, and their partners and care givers, researchers, and governments, e.g., privacy commissioners.</t>
  </si>
  <si>
    <t>Control Category # 05.0: Organization of Information Security</t>
  </si>
  <si>
    <t>To maintain the security of the organization's information and information assets (data centers or offices that process covered information).</t>
  </si>
  <si>
    <t>05.01a</t>
  </si>
  <si>
    <t>Internal Organization</t>
  </si>
  <si>
    <t>Management Commitment to Information Security</t>
  </si>
  <si>
    <t>The organization's senior management shall:
1. appoint a senior-level information security official for the development, implementation and administration of security matters;
2. establish and communicate the organizations priorities for organizational mission, objectives and activities;
3. ensure that the organization's information security processes are in place, are communicated to all stakeholders, and consider and address organizational requirements;
4. formally assign an organization single point of contact or group to provide program oversight (governance), review and update the organizations security plan (strategy, policies, etc.), ensure compliance with the security plan by the workforce, and to evaluate and accept information security risk on behalf of the organization (e.g., CEO, COO, Security Steering Committee, etc.);
5. formulate, review, and approve information security policies and a policy exception process;
6. periodically, at a minimum annually, review and assess the effectiveness of the implementation of the information security policy;
7. provide clear direction and visible management support for security initiatives;
8. provide the resources needed for information security;
9. initiate plans and programs to maintain information security awareness;
10. ensure that all appropriate measures are taken to avoid cases of identity theft targeted at patients, employees and third parties;
11. ensure that the implementation of information security controls is coordinated across the organization; and
12. determine and coordinate, as needed, internal or external information security specialists, and review and coordinate results of the specialists' advice throughout the organization.
The organization shall:
1. ensure that all capital planning and investment requests include the resources needed to implement the information security program and documents all exceptions to this requirement;
2. employ a business case/Exhibit 300/Exhibit 53 to record the resources required; and
3. ensure that information security resources are available for expenditure as planned.
If the senior-level information security official is employed by the covered entity, one of its affiliates, or a third party service, the organization must:
1. retain responsibility for its cybersecurity program in compliance with applicable regulatory requirements;
2. designate a senior member of the organizations personnel responsible for direction and oversight of the third party service provider; and
3. require the third party service to maintain a cybersecurity program that protects the organization and complies with applicable regulatory requirements.</t>
  </si>
  <si>
    <t>The organization's senior management shall:
1. ensure that organization's information security strategy and goals are identified and considered, and address organizational and healthcare-specific requirements, and verify that appropriate processes are in place to meet the organization's strategy and goals;
2. formally review and approve in writing the establishment and administration of any information privacy, security and risk management programs;
3. formally approve in writing the assignment of specific roles and responsibilities for information security across the organization;
4. ensure the senior security official can demonstrate professional competency in security matters via a recognized security industry certification, appropriate vendor certifications or a minimum of five (5) years of security-related experience;
5. document its risk acceptance process; and
6. conduct an annual review (may be performed by a third party) of the effectiveness of its security program.
The organization shall formally appoint in writing non-professional or professional security contacts by name in each major organizational area or business unit.
The CISO of the covered entity must report in writing on the organizations cybersecurity program and material cybersecurity risks at least annually to the organizations board of directors or equivalent governing body. If no such board of directors or equivalent governing body exists, reporting must be made to the individual or committee responsible for the covered entitys cybersecurity program. The report must include, to the extent applicable but is not limited to, the following:
1. The confidentiality of nonpublic information and the integrity and security of the organizations information systems;
2. The organizations cybersecurity policies and procedures;
3. Material cybersecurity risks to the organization;
4. Overall effectiveness of the organizations cybersecurity program; and
5. Material cybersecurity events involving the organization during the time period addressed by the report.</t>
  </si>
  <si>
    <t>1. the organization formally creates a dedicated security management forum and publishes the forum's member list and charter. Such responsibilities can be handled by a Security Advisory Board, Security Steering Committee or by an existing management body, such as the board of directors;
2. the organization conducts an annual assessment of the effectiveness of its security program performed by a qualified outside organization;
3. the organization shall publish security guidelines and/or daily operational procedures relating to processes that complement, clarify and enforce security policies.</t>
  </si>
  <si>
    <t>Information Security Coordination</t>
  </si>
  <si>
    <t>05.01b</t>
  </si>
  <si>
    <t>The organization shall:
1. determine information security requirements for the information system in mission/business process planning;
2. determine, document and allocate the resources required to protect the information system or information system service as part of its capital planning and investment control process;
3. establish a discrete line item for information security in organizational programming and budgeting information; and
4. assign authority and accountability to resources for communicating threat information
Information security coordination shall involve the active cooperation and collaboration across the entire organization. This activity shall:
1. ensure that security activities across the entire organization are executed in compliance with the information security policy and that deviations are identified and reviewed;
2. identify how to handle non-compliance (such as sanctions or disciplinary action);
3. assess the adequacy and coordinate the implementation of information security controls;
4. effectively promote information security education, training and awareness throughout the organization;
5. ensure that threat information has been communicated to identified internal and external stakeholders
If the organization does not use a separate cross-functional group because such a group is not appropriate for the organization's size, the actions described above shall be undertaken by another suitable management body or individual security representative.</t>
  </si>
  <si>
    <t>Information security coordination shall involve the active cooperation and collaboration across the entire organization to include managers, users, administrators, application designers, auditors and security personnel.
Information security coordination shall also include specialist skills in areas such as insurance, legal issues, human resources, privacy, IT or risk management.
This activity shall:
1. address deviations via a risk acceptance process;
2. approve methodologies and processes for information security management activities (e.g., risk acceptance, information classification, security incidents);
3. identify and promptly report to senior management significant threat changes and exposure of information and information processing resources to threats;
4. evaluate information received from the monitoring and reviewing of information security incidents to conduct "lessons learned" activities, and recommend to senior management appropriate actions in response to identified information security incidents.
5. create an internal security information sharing mechanism, such as an email group, periodic conference call or standing meeting;
6. establish an internal reporting mechanism, such as a telephone hotline or dedicated email address, to allow security contacts to report information security incidents or obtain security policy clarifications on a timely basis.
The organization develops a security plan for the information system that:
1. is consistent with the organization's enterprise architecture;
2. explicitly defines the authorization boundary for the system;
3. describes the operational context of the information system in terms of missions and business processes;
4. provides the security categorization of the information system including supporting rationale;
5. describes the operational environment for the information system;
6. describes relationships with, or connections to, other information systems;
7. provides an overview of the security requirements for the system;
8. identifies any relevant overlays, if applicable;
9. describes the security controls, in place or planned, for meeting those requirements including a rationale for tailoring and supplementation decisions; and
10. is reviewed and approved by the authorizing official or designated representative prior to plan implementation.
The organization shall update the system security plan:
1. at least every three (3) years;
2. when substantial changes are made to the system;
3. when changes in requirements result in the need to process data of a higher sensitivity;
4. after the occurrence of a serious security violation which raises questions about the validity of an earlier security authorization; and
5. prior to expiration of a previous security authorization.
The organization shall plan and coordinate security-related activities affecting the information system before conducting such activities in order to reduce the impact on other organizational entities.
The organization shall:
1. distribute copies of the information system's security plan to appropriate individuals and offices (e.g., CCO, CIO, business units);
2. communicate any changes to the security plans to appropriate individuals and offices; and
3. protect the plan from unauthorized disclosure and modification.</t>
  </si>
  <si>
    <t>The organization shall convene an internal meeting for the organization's security single point of contact and the organizational area/business unit security contacts (see 05.a) on a monthly or near to monthly basis.</t>
  </si>
  <si>
    <t>05.01c</t>
  </si>
  <si>
    <t>Allocation of Information Security Responsibilities</t>
  </si>
  <si>
    <t>The organization's senior-level information security official shall coordinate, develop, implement, and maintain an organization-wide information security program.
The organization shall formally assign the following specific information security responsibilities to an individual or team:
• establishment, documentation and distribution of security policies and procedures;
• monitoring and analyzing security alerts and information, and distributing security alerts, information and analysis to appropriate personnel;
• establishment, documentation and distribution of security incident response and escalation procedures to ensure timely and effective handling of all situations;
• administering user accounts, including additions, deletions and modifications; and
• monitoring and controlling all access to data.
Information security roles &amp; responsibilities shall be coordinated and aligned with internal roles and external partners.
The organization shall clearly assign responsibilities to identify all IT assets that need protection and apply controls to meet security policy. The allocation of information security responsibilities shall be done in accordance with the information security policy. Responsibilities for the protection of individual assets and for carrying out specific security processes shall be clearly identified.
This responsibility shall be supplemented, where necessary, with more detailed guidance for specific assets and facilities. Individuals with allocated security responsibilities may delegate security tasks to others. Nevertheless, they remain accountable and are expected to determine that any delegated tasks have been correctly performed.</t>
  </si>
  <si>
    <t>The organization shall identify by name or position non-professional or professional security contacts in each major organizational area or business unit.
The organization shall clearly define the roles, responsibilities and authority of each security contact including the administration and implementation of the organization's security programs. Each security contact shall annually document compliance related to identified legal requirements (see CSF 06.a) and report to the organization's single point of contact for security.
The reports shall include:
1. evaluations on the effectiveness of the policies and procedures implemented in addressing risk;
2. evaluations of service provider arrangements (see CSF 09.e, 09.f, 09.g);
3. significant incidents and the response; and
4. recommendations for material changes to the security programs for which they are responsible.
The organization's single point of contact for security matters shall provide supplemental security awareness and training. The contact for security shall be responsible for review reports related to the security organization, network, systems and programs implemented. Any material changes to these items shall be formally approved by the contact for security prior to implementation.
Local responsibilities for the protection of assets and for carrying out specific security processes, such as business continuity planning, shall be clearly defined.
Additionally, the following shall take place:
1. the assets and security processes associated with each particular system shall be identified and clearly defined;
2. the entity responsible (owner) for each asset or security process shall be assigned and the details of this responsibility shall be documented (see 07.b);
3. authorization levels shall be clearly defined and documented; and
4. to be able to fulfil responsibilities in the information security area, the appointed individuals should be competent in the area and be given opportunities to keep up to date with developments.</t>
  </si>
  <si>
    <t>The organization shall specifically define the roles, responsibilities of each security contact in writing.</t>
  </si>
  <si>
    <t>05.01d</t>
  </si>
  <si>
    <t>Authorization Process for Information Assets and Facilities</t>
  </si>
  <si>
    <t>The following shall be required for the authorization process:
1. new information processing assets (internal to the organization or via a service provided by a third party) shall have appropriate user management authorization of their purpose and use, and authorization shall also be obtained from the manager responsible for maintaining the local information system security environment to ensure that all relevant security policies and requirements are met;
2. information assets shall have appropriate security measures commensurate with the type of information it will store, process or transmit;
3. the assets shall comply with all applicable laws, regulations, standards policies and other applicable sections of the HITRUST Common Security Framework;
4. hardware and software shall be checked to ensure that they are compatible with other system components; and
5. necessary controls for the use of personal or privately owned information processing equipment (e.g., laptops, home-computers or hand-held devices) for processing business information, which may introduce new vulnerabilities, shall be identified and implemented.</t>
  </si>
  <si>
    <t>Management formally authorizes (approves) new information assets and facilities for processing (use) before commencing operations and periodically reviews and updates authorizations (approvals) at a frequency defined by the organization but no less than three (3) years.</t>
  </si>
  <si>
    <t>All facilities shall undergo a site security survey, prior to lease or purchase, by the organization's security department or a trusted third party, and resolve all security shortcomings before any covered information is processed at that location. All sites that process covered information shall be reviewed on an annual basis to ensure their continued suitability to process covered information. This process shall also be invoked if the site undergoes a significant change in mission or makes substantive physical changes in its facilities or workforce.</t>
  </si>
  <si>
    <t>05.01e</t>
  </si>
  <si>
    <t>Confidentiality Agreements</t>
  </si>
  <si>
    <t>Confidentiality or non-disclosure agreements shall address the requirement to protect confidential information using legally enforceable terms.
Confidentiality or non-disclosure agreements shall include, but are not limited to, the following:
1. a definition of the information to be protected (e.g., confidential information);
2. expected duration of an agreement, including cases where confidentiality might need to be maintained indefinitely;
3. required actions when an agreement is terminated;
4. responsibilities and actions of signatories to avoid unauthorized information disclosure (such as 'need to know');
5. disclosures required to be limited to the limited data set (see 07.d) or the minimum necessary to accomplish the intended purpose of such use, disclosure, or request;
6. ownership of information, trade secrets and intellectual property, and how this relates to the protection of confidential information;
7. the permitted use of confidential information, and rights of the signatory to use information;
8. individuals' rights to obtain a copy of the individual's information in an electronic format;
9. individuals' rights to have the individual's information transmitted to another entity or person designated by the individual, provided the request is clear, conspicuous, and specific;
10. the right to audit and monitor activities that involve confidential information;
11. the process for notification and reporting of unauthorized disclosure or confidential information breaches;
12. terms for information to be returned or destroyed at agreement cessation; and
13. expected actions to be taken (i.e. penalties that are possible) in case of a breach of this agreement.
The confidentiality agreement shall be applicable to all personnel accessing covered information. Confidentiality and non-disclosure agreements shall comply with all applicable laws and regulations for the jurisdiction to which it applies (see 6.a). Requirements for confidentiality and non-disclosure agreements shall be reviewed at least annually and when changes occur that influence these requirements.</t>
  </si>
  <si>
    <t>The organization shall publish a list of representatives who are authorized to sign a non-disclosure agreement on behalf of the organization. This list shall be kept up to date to reflect personnel changes and departures.</t>
  </si>
  <si>
    <t>05.01f</t>
  </si>
  <si>
    <t>Contracts with Authorities</t>
  </si>
  <si>
    <t>The organization should define a plan with associated contact information for reporting security incidents to law enforcement if it is suspected that laws may have been broken. The organization shall include key contacts including phone numbers and email addresses as part of its incident management and/or business continuity plan. The organization shall designate a point of contact to review the list at least annually to keep it current.
Organizations under attack from the Internet may need external third parties (e.g., an Internet service provider or telecommunications operator) to take action against the attack source. The appropriate contact information for these third parties shall be documented, and instances when they must be contacted to take action shall be communicated.</t>
  </si>
  <si>
    <t>Each group within the organization (e.g., information security) shall have procedures documented and implemented that specify when, and by whom, authorities (e.g., law enforcement, fire department, supervisory authorities) shall be contacted, and how identified information security incidents shall be reported in a timely manner if it is suspected that laws may have been broken.
The organization shall include key contacts including phone numbers and email addresses as part of its incident management and/or business continuity plan. The organization shall designate a point of contact to review the list at least quarterly to keep it current.
The organization shall conduct an exercise at least annually and make contact with a majority (at least eighty (80) percent) of the listed contacts. During this incident/continuity plan exercise the organization shall document that the contact person and information are current.</t>
  </si>
  <si>
    <t>05.01g</t>
  </si>
  <si>
    <t>Contact with Special Interest Groups</t>
  </si>
  <si>
    <t>Membership in organization-defined special interest groups or forums/services shall be considered as a means to:
1. improve knowledge about best practices and staying up to date with relevant security information;
2. ensure the understanding of the information security environment is current and complete(e.g., threat monitoring/intelligence services);
3. receive early warnings of alerts, advisories, and patches pertaining to attacks and vulnerabilities;
4. gain access to specialist information security advice;
5. share and exchange information about new technologies, products, threats, or vulnerabilities;
6. provide suitable liaison points when dealing with information security incidents (see 11.c).</t>
  </si>
  <si>
    <t>Membership in special interest groups or forums/services shall be required and actively maintained.
The organization shall have a process to quickly identify newly discovered security threats and vulnerabilities such as a credible subscription service. The organization shall have a process to map new threats and vulnerabilities into its security policies, guidelines and daily operational procedures.</t>
  </si>
  <si>
    <t>The organization shall implement security directives in accordance with established time frames, or notify CMS of the degree of noncompliance.
The organization shall employ automated mechanisms to make security alert and advisory information available throughout the organization as needed.</t>
  </si>
  <si>
    <t>05.01h</t>
  </si>
  <si>
    <t>Independent Review of Information Security</t>
  </si>
  <si>
    <t>An independent review of the organization's information security management program shall be initiated by management. Such an independent review is necessary to ensure the continuing suitability, adequacy, and effectiveness of the organization's approach to managing information security and privacy.
The review shall:
1. include an assessment of the organization's adherence to its security plan and the tests and methods used should be sufficient to validate the effectiveness of the security plan;
2. include notification requirements to confirm whom to inform within the organization about the timing and nature of the assessment;
3. address the need for changes to the approach to security in light of evolving circumstances, including the policy and control objectives and other opportunities for improvement, including those based on regular vulnerability assessments (e.g., network scans and penetration testing);
4. carefully control information security tests to limit the risks to confidentiality, integrity, and system availability;
5. be carried out by individuals independent of the area under review (e.g., the internal audit function, an independent manager or a third-party organization specializing in such reviews); and
6. be carried out by individuals who have the appropriate skills and experience.
The results of the independent review shall:
1. be recorded and reported to the management who initiated the review; and
2. be maintained for a predetermined period of time as determined by the organization, but not less than three (3) years.
If the independent review identifies that the organization's approach and implementation to managing information security is inadequate or not compliant with the direction for information security stated in the information security policy document (see 4.a), management shall take corrective actions.</t>
  </si>
  <si>
    <t>The independent review of the information security management program and information security controls shall be conducted at least annually or whenever there is a material change to the business practices that may implicate the security or integrity of records containing personal information.</t>
  </si>
  <si>
    <t>External Parties</t>
  </si>
  <si>
    <t>05.02i</t>
  </si>
  <si>
    <t>Identification of Risk Related to External Parties</t>
  </si>
  <si>
    <t>Due diligence, including an evaluation of the information security risks posed by external parties, shall be carried out to identify any requirements for specific controls where access to sensitive information (e.g., covered information, cardholder data) by external parties is required prior to establishing a formal relationship with the service provider.
The identification of risks related to external party access shall take into account the following issues:
1. the information asset(s) an external party is required to access;
2. the type of access the external party will have to the information and information asset(s), such as:
i. physical access (e.g., to offices, computer rooms, filing cabinets);
ii. logical access (e.g., to an organization's databases, information systems);
iii. network connectivity between the organization's and the external party's network(s) (e.g., permanent connection, remote access);
iv. whether the access is taking place on-site or off-site;
3. the value and sensitivity of the information involved, and its criticality for business operations;
4. the controls necessary to protect information that is not intended to be accessible by external parties;
5. the external party personnel involved in handling the organization's information;
6. how the organization or personnel authorized to have access can be identified, the authorization verified, and how often this needs to be reconfirmed;
7. the different means and controls employed by the external party when storing, processing, communicating, sharing and exchanging information;
8. the impact of access not being available to the external party when required, and the external party entering or receiving inaccurate or misleading information;
9. practices and procedures to deal with information security incidents and potential damages, and the terms and conditions for the continuation of external party access in the case of an information security incident;
10. legal and regulatory requirements and other contractual obligations relevant to the external party that shall be taken into account;
11. how the interests of any other stakeholders may be affected by the arrangements.
Access by external parties to the organization's information shall not be provided until the appropriate controls have been implemented and, where feasible, a contract has been signed defining the terms and conditions for the connection or access and the working arrangement. All security requirements resulting from work with external parties or internal controls shall be reflected by the agreement with the external party (see 5.i and 5.j). All remote access connections between the organization and all external parties shall be secured via encrypted channels (e.g., VPN). Any covered information shared with an external party shall be encrypted prior to transmission.
External parties shall be granted minimum necessary access to the organization's information assets to minimize risks to security. All access granted to external parties shall be limited in duration and revoked when no longer needed.
It shall be ensured that the external party is aware of their obligations, and accepts the responsibilities and liabilities involved in accessing, processing, communicating, or managing the organization's information and information assets.</t>
  </si>
  <si>
    <t>The organization shall conduct due diligence of the external party via interviews, document review, checklists, review certifications (e.g., HITRUST) or other remote means. The process for conducting external party due diligence shall be integrated with the execution of a non-disclosure agreement (NDA) (see 05.e).
Organizations shall obtain satisfactory assurances that reasonable information security exists across their information supply chain by performing an annual review, which shall include all partners/third-party providers upon which their information supply chain depends.</t>
  </si>
  <si>
    <t>05.02j</t>
  </si>
  <si>
    <t>Addressing Security When Dealing with Customers</t>
  </si>
  <si>
    <t>The following security terms shall be addressed prior to giving customers access to any of the organization's assets:
1. description of the product or service to be provided;
2. the right to monitor, and revoke, any activity related to the organization's assets; and
3. the respective liabilities of the organization and the customer.
It shall be ensured that the customer is aware of their obligations and rights, and accepts the responsibilities and liabilities involved in accessing, processing, communicating, or managing the organization's information and information assets. Awareness shall be provided through security awareness materials and education on an ongoing basis and should discuss, at a minimum, how data will be used, the protections provided for their data (at a high-level), and any tools available to them to protect their own data.
The organization shall permit an individual to request to restrict the disclosure of the individual's covered information to a business associate for purposes of carrying out payment or healthcare operations, and not for purposes of carrying out treatment.
The organization shall respond to any requests from an individual on the disclosure of the individual's covered information, providing the individual with records (see 06.c) of disclosures of covered information that are made by the organization, and either:
1. records (see 06.c) of disclosures of covered information made by a business associate acting on behalf of the organization; or
2. a list of all business associates acting on behalf of the covered entity, including contact information for such associates (such as mailing address, phone, and email address).
The organization shall ensure that the public has access to information about its security and privacy activities and is able to communicate with its senior privacy official (e.g., Chief Privacy Officer, Chief Data Protection Officer) senior security official (e.g., Chief Information Security Officer, Chief Data Protection Officer). Information may be provided on the organization's privacy and security program(s) (e.g., see 0.1, 03.a, 04.a, 06.d) at a high level; however, such information should, at a minimum, address the organization's privacy practices as required by statute (see 13.a) and describe the organization's breach notification process (see 11.a), actions individuals should take to protect themselves (see 05.j), and how the public can easily submit information about potential vulnerabilities and bugs (see also 11.a).</t>
  </si>
  <si>
    <t>The following security terms shall be addressed prior to giving customers access to any of the organization's assets:
1. asset protection, including:
i. procedures to protect the organization's assets, including information and software, and management of known vulnerabilities;
ii. procedures to determine whether any compromise of the assets (e.g., loss or modification of data) has occurred;
iii. integrity; and
iv. restrictions on copying and disclosing information;
2. access control policy, covering:
i. permitted access methods, and the control and use of unique Copyright 2018 © HITRUST. This document is property of HITRUST and may not be used, disclosed or reproduced, in whole or part, without
the express written consent of HITRUST. The unauthorized copying, dissemination or use of this document or any information contained
therein may constitute a violation of U.S. law and be grounds for civil or criminal penalties. This document contains information owned by
HITRUST and/or its suppliers. Such information may be used only for the internal or personal use of a HITRUST licensee and only during
and subject to the terms and conditions of a valid HITRUST license. All rights reserved.
Page 241
of
668
identifiers such as user IDs and passwords;
ii. an authorization process for user access and privileges;
iii. a statement that all access that is not explicitly authorized is forbidden;
iv. a process for revoking access rights or interrupting the connection between systems;
3. arrangements for reporting, notification, and investigation of information inaccuracies (e.g., of personal details), information security incidents and security breaches;
4. a description of each service to be made available;
5. the target level of service and unacceptable levels of service;
6. the different reasons, requirements, and benefits for customer access;
7. responsibilities with respect to legal matters and how it is ensured that the legal requirements are met (e.g., data protection legislation), especially taking into account different national legal systems if the agreement involves co-operation with customers in other countries (see 06.i); and
8. intellectual property rights (IPRs) and copyright assignment (see 06.b) and protection of any collaborative work (see 05.e).
Access by customers to the organization's information shall not be provided until the appropriate controls have been implemented and, where feasible, a contract has been signed defining the terms and conditions for the connection or access and the working arrangement. All security requirements resulting from work with external parties or internal controls shall be reflected by the agreement with the external party.
For all system connections that allow customers to access the organization's computing assets such as Websites, kiosks and public access terminals, the organization shall provide appropriate text or a link to the organization's privacy policy for data use and protection as well as the customer's responsibilities when accessing the data. The organization shall have a formal mechanism to authenticate (see 01.b) the customer's identity prior to granting access to covered information.</t>
  </si>
  <si>
    <t>Addressing Security in Third Party Agreements</t>
  </si>
  <si>
    <t>05.02k</t>
  </si>
  <si>
    <t>The organization shall identify and mandate information security controls to specifically address supplier access to the organization's information and information assets.
The organization shall maintain written agreements (contracts) that include an acknowledgement that the third party (e.g., a service provider) is responsible for the security of the data the third-party possesses or otherwise stores, processes or transmits on behalf of the organization, or to the extent that they could impact the security of the organization's information environment. Agreements shall include requirements to address the information security risks associated with information and communications technology services (e.g., cloud computing services) and product supply chain. 
The agreement shall ensure that there is no misunderstanding between the organization and the third party. Organizations shall satisfy themselves as to the indemnity of the third party.
The following terms shall be implemented for inclusion in the agreement in order to satisfy the identified security requirements (see 05.i):
1. the information security policy;
2. controls to ensure asset protection, including:
i. procedures to protect organizational assets, including information, software and hardware;
ii. any required physical protection controls and mechanisms;
iii. controls to ensure protection against malicious software (see 9.j);
iv. procedures to determine whether any compromise of the assets (e.g., loss or modification of information, software and hardware) has occurred;
v. controls to ensure the return or destruction of information and assets at the end of, or at an agreed point in time, during the agreement;
vi. confidentiality, integrity, availability, and any other relevant property of the assets; and
vii. restrictions on copying and disclosing information, and using confidentiality agreements (see 05.b);
3. user and administrator training in methods, procedures, and security;
4. ensuring user awareness for information security responsibilities and issues;
5. provision for the transfer of personnel, where appropriate;
6. responsibilities regarding hardware and software installation and maintenance;
7. a clear reporting structure and agreed reporting formats;
8. a clear and specified process of change management;
9. access control policy, covering:
i. the different reasons, requirements, and benefits that make the access by the third party necessary;
ii. permitted access methods (e.g. multi-factor authentication), and the control and use of unique identifiers such as user IDs and passwords;
iii. an authorization process for user access and privileges;
iv. a requirement to maintain a list of individuals authorized to use the services being made available, and what their rights and privileges are with respect to such use;
v. a statement that all access that is not explicitly authorized is forbidden; and
vi. a process for revoking access rights or interrupting the connection between systems;
10. arrangements for reporting, notification (e.g., how, when and to whom), and investigation of information security incidents and security breaches, as well as violations of the requirements in the agreement, stating:
i. the third party, following the discovery of a breach of unsecured covered information, shall notify the organization of such breach, including the identification of each individual whose unsecured protected health information has been, or is reasonably believed by the business associate to have been, accessed, acquired, or Copyright 2018 © HITRUST. This document is property of HITRUST and may not be used, disclosed or reproduced, in whole or part, without
the express written consent of HITRUST. The unauthorized copying, dissemination or use of this document or any information contained
therein may constitute a violation of U.S. law and be grounds for civil or criminal penalties. This document contains information owned by
HITRUST and/or its suppliers. Such information may be used only for the internal or personal use of a HITRUST licensee and only during
and subject to the terms and conditions of a valid HITRUST license. All rights reserved.
Page 245
of
668
disclosed during such breach;
ii. all notifications shall be made without unreasonable delay and in no case later than sixty (60) calendar days after the discovery of a breach if the BA is an agent of the covered entity, otherwise the timing of the notification should be explicitly addressed in the contract if the BA is not an agent of the covered entity;
iii. evidence shall be maintained demonstrating that all notifications were made without unreasonable delay; and
iv. any other information that may be needed in the notification to individuals, either at the time the notice of the breach is provided, or promptly thereafter as information becomes available.
11. a description of the product or service to be provided, and a description of the information to be made available along with its security classification (see CSF 07.d);
12. the target level of service and unacceptable levels of service;
13. the definition of verifiable performance criteria, their monitoring and reporting;
14. the right to monitor, and revoke, any activity related to the organization's assets;
15. the right to audit responsibilities defined in the agreement, to have those audits carried out by a third party, and to enumerate the statutory rights of auditors;
16. the penalties exacted in the event of any failure in respect of the above;
17. the establishment of an escalation process for problem resolution;
18. service continuity requirements, including measures for availability and reliability, in accordance with an organization's business priorities;
19. the respective liabilities of the parties to the agreement;
20. responsibilities with respect to legal matters and how it is ensured that the legal requirements are met (e.g., data protection legislation) especially taking into account different national legal systems if the agreement involves co-operation with organizations in other countries (see 6.1);
21. intellectual property rights (IPRs) and copyright assignment (see 6. b) and protection of any collaborative work (see 5.e); and
22. conditions for renegotiation/termination of agreements:
i. a contingency plan shall be in place in case either party wishes to terminate the relation before the end of the agreements;
ii. renegotiation of agreements if the security requirements of the organization change; and
iii. current documentation of asset lists, licenses, agreements or rights relating to them.
The organization shall establish and document personnel security requirements including security roles and responsibilities for third-party providers that are coordinated and aligned with internal security roles and responsibilities and monitor provider compliance.
A screening process shall also be carried out for contractors and third-party users. Where contractors are provided through an organization, the contract with the organization shall clearly specify the organization's responsibilities for screening and the notification procedures they need to follow if screening has not been completed or if the results give cause for doubt or concern. In the same way, the agreement with the third party shall clearly specify all responsibilities and notification procedures for screening.
The organization requires third-party providers to notify a designated individual or role (e.g., a member of the contracting or supply chain function) of any personnel transfers or terminations of third-party personnel who possess organizational credentials and/or badges, or who have information system privileges within fifteen (15) calendar days.</t>
  </si>
  <si>
    <t>Organizations shall employ formal contracts that, at a minimum, specify:
1. the confidential nature and value of the covered information;
2. the security measures to be implemented and/or complied with, including the organization's information security requirements as well as appropriate controls required by applicable federal laws, Executive Orders, directives, policies, regulations, standards and guidance;
3. limitations to access to these services by third parties;
4. the service levels to be achieved in the services provided;
5. the format and frequency of reporting to the organization's Information Security Management Forum;
6. the arrangement for representation of the third party in appropriate organization meetings and working groups;
7. the arrangements for compliance auditing of the third parties;
8. the penalties exacted in the event of any failure in respect of the above; and
9. the requirement to notify a specified person or office of any personnel transfers or terminations of third-party personnel working at organizational facilities with organizational credentials, badges, or information system privileges within one (1) business day.</t>
  </si>
  <si>
    <t xml:space="preserve">Implementation </t>
  </si>
  <si>
    <t>To ensure that the design, operation, use, and management of information systems adheres to applicable laws, statutory, regulatory or contractual obligations, and any security requirements.</t>
  </si>
  <si>
    <t>Control Reference</t>
  </si>
  <si>
    <t>Objective Name</t>
  </si>
  <si>
    <t>Compliance with Legal Requirements</t>
  </si>
  <si>
    <t>Identification of Applicable Legislation</t>
  </si>
  <si>
    <t>06.01a</t>
  </si>
  <si>
    <t>Control Category # 06.0: Compliance</t>
  </si>
  <si>
    <t>All relevant statutory, regulatory and contractual requirements shall be explicitly defined and formally documented for each information system type. The specific controls and individual responsibilities to meet these requirements shall be similarly defined and documented. These controls shall be communicated to the user community through the documented security training and awareness programs.</t>
  </si>
  <si>
    <t>Join industry trade associations, subscribe to thought leadership and market research organizations, or establish some other reliable process to stay abreast of business sector, industry, technology, infrastructure, legal and regulatory environment trends that may impact your organization security policies. Incorporate the consequences of these trends into the development or update of the IT policies and procedures.</t>
  </si>
  <si>
    <t>06.01b</t>
  </si>
  <si>
    <t>Intellectual Property Rights</t>
  </si>
  <si>
    <t>Procedures shall be developed and implemented to ensure compliance with any legislative, regulatory, or contractual requirements that may place restrictions on the copying of proprietary material including copyrights, design rights, or trademarks.
Specifically, the following controls shall be in place:
1. acquiring software only through known and reputable sources, to ensure that copyright is not violated;
2. maintaining proof and evidence of ownership of licenses, master disks, manuals, etc.;
3. implementing controls to ensure that any maximum number of users permitted is not exceeded;
4. carrying out annual checks that only authorized software and licensed products are installed;
5. developing and providing a policy for maintaining agreed upon license conditions;
6. using manual audit tools;
7. complying with terms and conditions for software and information obtained from public networks; and
8. use of proprietary software must also be in compliance</t>
  </si>
  <si>
    <t>The following controls shall be in place:
1. publishing an intellectual property rights compliance policy which defines the legal use of software and information products;
2. maintaining awareness of policies to protect intellectual property rights, and giving notice of the intent to take disciplinary action against personnel breaching them;
3. maintaining appropriate asset registers, and identifying all assets with requirements to protect intellectual property rights;
4. developing and providing a policy for disposing software or transferring software to others;
5. not duplicating, converting to another format or extracting from commercial recordings (film, audio) other than permitted by copyright law; and
6. not copying, in full or in part, books, articles, reports or other documents, other than permitted by copyright law.</t>
  </si>
  <si>
    <t>The organization shall control and document the use of publicly accessible peer-to-peer file sharing technology to ensure that this capability is not used for the unauthorized distribution, display, performance, or reproduction of copyrighted work.
Software license tracking can be accomplished by manual methods (e.g., simple spreadsheets) or automated methods (e.g., specialized tracking applications) depending on organizational needs.</t>
  </si>
  <si>
    <t>Protection of Organizational Records</t>
  </si>
  <si>
    <t>06.01c</t>
  </si>
  <si>
    <t>Important records, such as contracts, personnel records, financial information, patient records, etc., of the organization shall be protected from loss, destruction and falsification. Security controls, such as access controls, encryption, backups, electronic signatures, locked facilities or containers, etc., shall be implemented to protect these essential records and information.
Guidelines shall be issued by the organization on the ownership, classification, retention, storage, handling and disposal of all records and information. Designated senior management within the organization shall review and approve the security categorizations and associated guidelines.
All regulatory and legislative retention requirements shall be met.
The organization's formal policies and procedures, other critical records (e.g., results from a risk assessment) and disclosures of individuals' protected health information made shall be retained for a minimum of six (6) years. For electronic health records, the organization must retain records of disclosures to carry out treatment, payment and health care operations for a minimum of three (3) years.
The covered entity documents compliance with the notice requirements by retaining copies of the notices issued by the covered entity for a period of six (6) years and, if applicable, any written acknowledgements of receipt of the notice or documentation of good faith efforts to obtain such written acknowledgement.
The covered entity shall document restrictions in writing and formally maintain such writing, or an electronic copy of such writing, as an organizational record for a period of six (6) years.
The covered entity documents and maintains the designated record sets that are subject to access by individuals and the titles of the persons or office responsible for receiving and processing requests for access by individuals as organizational records for a period of six (6) years.
The covered entity documents and maintains accountings of disclosure as organizational records for a period of six (6) years, including the information required for disclosure, the written accounting provided to the individual, and the titles of the persons or offices responsible for receiving and processing requests for an accounting.
The covered entity ensures, if retained, PHI is safeguarded for a period of fifty (50) years following the death of the individual.</t>
  </si>
  <si>
    <t>The organization shall establish a formal record retention program that addresses:
1. the secure disposal of data when no longer needed for legal, regulatory, or business reasons, including disposal of covered information (see 09.p and 08.l);
2. coverage over all storage of covered information; and
3. a programmatic review process (automatic or manual) to identify and remove covered information that exceeds the requirements of the data retention policy on a quarterly basis.
Detailed procedures for record storage, access, retention, and destruction shall be implemented. In doing so, the following controls shall be implemented:
1. a retention schedule shall be drawn up identifying essential record types and the period of time for which they must be retained;
2. an inventory of sources of key information shall be maintained;
3. any related cryptographic keys shall be kept securely and made available only when necessary; and
4. any related cryptographic keying material and programs associated with encrypted archives or digital signatures shall also be stored to enable decryption of the records for the length of time the records are retained.</t>
  </si>
  <si>
    <t>06.01d</t>
  </si>
  <si>
    <t>Data Protection and Privacy of Covered Information</t>
  </si>
  <si>
    <t>An organizational data protection and privacy policy shall be developed and implemented. This policy shall be communicated to all persons involved in the processing of covered information. Compliance with this policy and all relevant data protection legislation and regulations shall be supported by management structure and control. Responsibility for handling covered information and ensuring awareness of the data protection principles shall be dealt with in accordance with relevant legislation and regulations.
Technical security controls - including access controls, special authentication requirements, and monitoring - and organizational measures to protect covered information shall be implemented.
There shall be an appointment of a person responsible, such as a data protection officer or privacy officer, who shall be responsible for the organizations individual privacy protection program, and the officer shall report directly to the highest management level of the organization (e.g., a CEO). The data protection officer shall be designated on the basis of professional qualities and, in particular, expert knowledge of data protection law and practices and the ability to fulfill required tasks.
Responsibilities shall include the development and implementation of privacy policies and procedures, serving as the point of contact for all privacy-related issues, including the receipt of privacy-related complaints, and shall providing privacy-related guidance to managers, users, and service providers on their individual responsibilities and the specific procedures that shall be followed. The data protection officer will, in the performance of those tasks, have due regard to the risk associated with processing operations, taking into account the nature, scope, context and purposes of processing.
The data protection officer may fulfil other tasks and duties; however, the organization ensures that any such tasks and duties do not result in a conflict of interests.
Where required by legislation, consent shall be obtained before any protected information (e.g., about a patient) is emailed, faxed, or communicated by telephone conversation, or otherwise disclosed, to parties external to the organization.
The information system protects the confidentiality and integrity of information at rest. Covered information, at minimum, shall be rendered unusable, unreadable, or indecipherable anywhere it is stored, including on personal computers (laptops, desktops) portable digital media, backup media, servers, databases, or in logs, by using any of the following approaches:
1. full disk encryption (mandatory for laptops and other mobile devices that support full disk encryption, see 01.x)
2. virtual disk encryption
3. volume disk encryption
4. file and folder encryption
The encryption approach shall be implemented using one or a combination of the following:
1. one-way hashes based on strong cryptography
2. truncation
3. strong cryptography with associated key-management processes and procedures
The system shall implement one (1) of the following encryption algorithms:
1. AES-CBC (AES in Cipher Block Chaining mode) with a 128-bit key minimum (256-bit key for cloud services)
2. Triple DES (3DES-CBC)
If encryption is not applied because it is determined to not be reasonable or appropriate, the organization shall document its rationale for its decision or use alternative compensating controls other than encryption if the method is approved and reviewed annually by the CISO.
If disk encryption is used (rather than file- or column-level database encryption), logical access shall be managed independently of native operating system access control mechanisms, and decryption keys shall not be tied to user accounts. See NIST SP800-111 Guide to Storage Encryption Technologies for End User Devices for more information on implementing strong cryptography technologies.
Organizations shall explicitly identify and ensure the implementation of security and privacy protections for the transfer of organizational records, or extracts of such records, containing sensitive personal information to a state or federal agency or other regulatory body that lawfully collects such information.
The organization specifies where covered information can be stored 
Covered information storage shall be kept to a minimum.
The controller and the processor shall designate a data protection officer in any case where:
1. the processing is carried out by a public authority or body, except for courts acting in their judicial capacity;
2. the core activities of the controller or the processor consist of processing operations which, by virtue of their nature, their scope and/or their purposes, require regular and systematic monitoring of data subjects on a large scale; or
3. the core activities of the controller or the processor consist of processing on a large scale of special categories of data and personal data relating to criminal convictions and offences.
The organization supports the data protection officer in performing the tasks required by law or regulation by providing resources necessary to carry out those tasks and access to personal data and processing operations, and to maintain the data protection officers expert knowledge.
The organization ensures that the data protection or privacy officer does not receive any instructions regarding the exercise of those tasks, and the officer shall be bound by secrecy or confidentiality concerning the performance of the of those tasks, in accordance with applicable law or regulation. The officer shall not be dismissed or penalized by the organization for performing those tasks.</t>
  </si>
  <si>
    <t>CIS CSC v6 14.5
CIS CSC v6 14.7</t>
  </si>
  <si>
    <t>Covered information storage shall be kept to a minimum. Limit storage amount and retention time to that which is required for business, legal, and/or regulatory purposes, as documented in the data retention policy.
The organization implements technical means to ensure covered information is stored in organization-specified locations.</t>
  </si>
  <si>
    <t>Access to encrypted information at rest shall require a secondary authentication mechanism not integrated into the operating system.</t>
  </si>
  <si>
    <t>06.01e</t>
  </si>
  <si>
    <t>Prevention of Misuse of Information Assets</t>
  </si>
  <si>
    <t>The following procedures shall be implemented to ensure proper authorization and use of computer information assets:
1. notification to all employees that their actions may be monitored and that they consent to such monitoring (Note: the legality of such monitoring must be verified in each legal jurisdiction);
2. acceptable use agreements that shall be signed by all employees of an organization, contractors, and third-party users indicating that they have read, understand, and agree to abide by the rules of behavior before management authorizes access to the information system and its resident information. These acceptable use agreements are retained by the organization;
3. reviews and updates the rules of behavior every three hundred and sixty-five (365) days; and
4. requires individuals who have acknowledged a previous version of the rules of behavior to read and re-acknowledge when the rules of behavior are revised/updated.
Management shall approve the use of information assets. If any unauthorized activity is identified by monitoring or other means, this activity shall be brought to the attention of the individual manager concerned for consideration of appropriate disciplinary and/or legal action.
All employees and contractors are informed in writing (e.g., when they sign rules of behavior or an acceptable use agreement) that violations of security policies may result in sanctions or disciplinary action (see 02.f).</t>
  </si>
  <si>
    <t>Computer login banners shall be displayed stating:
1. the computer being accessed is private;
2. unauthorized access is prohibited;
3. conditions for access (including consent to monitoring and recording), acceptable use, and access limitations; and
4. privacy and security notices.
The user shall be required to acknowledge the login banner to continue with the log-on.</t>
  </si>
  <si>
    <t>The approved banner for CMS information systems shall read:
1. you are accessing a U.S. Government information system, which includes:
i. this computer,
ii. this computer network,
iii. all computers connected to this network, and
iv. all devices and storage media attached to this network or to a computer on this network, and
2. this information system is provided for U.S. Government-authorized use only.
3. unauthorized or improper use of this system may result in disciplinary action, as well as civil and criminal penalties.
4. by using this information system, you understand and consent to the following:
i. you have no reasonable expectation of privacy regarding any communication or data transiting or stored on this information system and, at any time, and for any lawful Government purpose, the Government may monitor, intercept, and search and seize any communication or data transiting or stored on this information system.
ii. any communication or data transiting or stored on this information system may be disclosed or used for any lawful Government Copyright 2018 © HITRUST. This document is property of HITRUST and may not be used, disclosed or reproduced, in whole or part, without
the express written consent of HITRUST. The unauthorized copying, dissemination or use of this document or any information contained
therein may constitute a violation of U.S. law and be grounds for civil or criminal penalties. This document contains information owned by
HITRUST and/or its suppliers. Such information may be used only for the internal or personal use of a HITRUST licensee and only during
and subject to the terms and conditions of a valid HITRUST license. All rights reserved.
Page 275
of
668
purpose.
For publicly accessible systems, the information system:
1. displays the system use information when appropriate, before granting further access;
2. displays references, if any, to monitoring, recording, or auditing that are consistent with privacy accommodations for such systems that generally prohibit those activities; and
3. includes in the notice given to public users of the information system, a description of the authorized uses of the system.</t>
  </si>
  <si>
    <t>06.01f</t>
  </si>
  <si>
    <t>Regulation of Cryptographic Controls</t>
  </si>
  <si>
    <t>Legal advice shall be sought in relation to all relevant regulations by the organization. Compliance with all relevant regulations shall be reviewed on an annual basis at a minimum.</t>
  </si>
  <si>
    <t>The organization shall account for any country-specific regulations governing the use of cryptographic controls which may include the following:
1. import and/or export of computer hardware and software for performing cryptographic functions;
2. import and/or export of computer hardware and software which is designed to have cryptographic functions added to it;
3. restrictions on the usage of encryption;
4. mandatory or discretionary methods of access by the countries to information encrypted by hardware or software to provide confidentiality of content; and
5. mechanisms for authentication to a cryptographic module that meets U.S. requirements for such authentication (e.g., validation under the Cryptographic Module Validation Program to confirm compliance with FIPS 140-2), if applicable.
Legal advice shall be specific to either the country where the cryptographic controls are used, or the country to which such controls are imported or exported.</t>
  </si>
  <si>
    <t>06.02g</t>
  </si>
  <si>
    <t>Compliance with Security Policies and Standards</t>
  </si>
  <si>
    <t>Reviews of the compliance of systems with security and privacy policies, standards and any other security and privacy requirements (HIPAA, legal, etc.) shall be supported by system and information owners. Compliance reviews shall be conducted by security, privacy and/or audit individuals and incorporate reviews of documented evidence. Automated tools shall be used where possible, but manual processes are acceptable.
Annual compliance assessments shall be conducted. If any non-compliance is found as a result of the review, managers shall:
1. determine the causes of the non-compliance;
2. evaluate the need for actions to ensure that non-compliance does not recur;
3. determine and implement appropriate corrective action; and
4. review the corrective action taken.
The results and recommendations of these reviews shall be documented and approved by management.</t>
  </si>
  <si>
    <t>The internal security organization shall regularly review the compliance of information processing as part of a formal risk assessment process. Automated compliance tools/scans shall be used where possible.
The organization shall employ assessors or assessment teams to monitor the security controls in the information system on an ongoing basis as part of a continuous monitoring program. These teams will have a level of independence appropriate to the organization's continuous monitoring strategy.
The organization shall develop a continuous monitoring strategy and implement a continuous monitoring program that includes:
1. establishment of defined metrics to be monitored annually, at a minimum;
2. ongoing program assessments in accordance with its continuous monitoring strategy that includes, at a minimum:
i. annual compliance assessments across the entire organization and
ii. third party independent compliance assessments performed bi-annually;
3. ongoing status monitoring in accordance with its continuous monitoring strategy;
4. correlation and analysis of security-related information generated by assessments and monitoring;
5. response actions to address results of these analyses; and
6. reporting the security state of the information system to appropriate organizational officials monthly and, if required, to external agencies (e.g., HHS, CMS) as required by that agency.
The security organization shall maintain records of the compliance results (e.g., organization-defined metrics) in order to better track security trends within the organization, respond to the results of correlation and analysis, and to address longer term areas of concern.</t>
  </si>
  <si>
    <t>06.02h</t>
  </si>
  <si>
    <t>Technical Compliance Checking</t>
  </si>
  <si>
    <t>The organization shall check the technical security configuration of information systems and network components (e.g., firewalls, routers and switches). Checking shall be performed either manually, by an individual with experience with the systems, and/or with the assistance of automated software tools. These compliance checks shall be performed annually.
If any non-compliance is found as a result of the review, the organization shall:
1. determine the causes of the non-compliance;
2. evaluate the need for actions to ensure that non-compliance does not recur;
3. determine and implement appropriate corrective action; and
4. review the corrective action taken.</t>
  </si>
  <si>
    <t>CIS CSC v6 11.1
CIS CSC v6 16.14</t>
  </si>
  <si>
    <t>Technical compliance checking shall be performed by an experienced technical specialist with the assistance of industry standard automated tools, which generate a technical report for subsequent interpretation. Deviations shall be logged and automatically reported. Technical compliance checks shall be performed at least annually, and more frequently where needed based on risk, as part of an official risk assessment process.
Special attention shall be drawn to compliance for the purpose of technical interoperability.
Mutually-agreed upon provisions and/or terms shall be established to satisfy customer (tenant) requirements for service-to-service application (API) and information processing interoperability, and portability for application development and information exchange, usage, and integrity persistence.
Supply chain agreements (e.g., SLAs) between providers and customers (tenants) shall incorporate at least the following mutually-agreed-upon provisions and/or terms:
1. Scope of business relationship and services offered (e.g., customer (tenant) data acquisition, exchange and usage, feature sets and functionality, personnel and infrastructure network and systems components for service delivery and support, roles and responsibilities of provider and customer (tenant) and any subcontracted or outsourced business relationships, physical geographical location of hosted services, and any known regulatory compliance considerations);
2. Information security requirements, provider and customer (tenant) primary points of contact for the duration of the business relationship, and references to detailed supporting and relevant business processes and technical measures implemented to enable effective governance, risk management, assurance and legal, statutory and regulatory compliance obligations by all impacted business relationships;
3. Notification and/or pre-authorization of any changes controlled by the provider with customer (tenant) impacts;
4. Timely notification of a security incident (or confirmed breach) to all customers (tenants) and other business relationships impacted (i.e., up- and down-stream impacted supply chain);
5. Assessment and independent verification of compliance with agreement provisions and/or terms (e.g., industry-acceptable certification, attestation audit report, or equivalent forms of assurance) without posing an unacceptable business risk of exposure to the organization being assessed;
6. Expiration of the business relationship and treatment of customer (tenant) data impacted; and
7. Customer (tenant) service-to-service application (API) and data interoperability and portability requirements for application development and information exchange, usage, and integrity persistence.
Service agreements (e.g., SLAs) between providers and customers (tenants) across the relevant supply chain (upstream/downstream) are reviewed consistently and no less than annually to identify any non-conformance to established agreements. The reviews should result in actions to address service-level conflicts or inconsistencies resulting from disparate supplier relationships.
Third-party service providers shall demonstrate compliance with information security and confidentiality, access control, service definitions, and delivery level agreements included in third-party contracts. Third-party reports, records, and services shall undergo audit and review at least annually to govern and maintain compliance with the service delivery agreements.</t>
  </si>
  <si>
    <t>CIS CSC v6 11.3
CIS CSC v6 13.3
CIS CSC v6 13.4
CIS CSC v6 3.5</t>
  </si>
  <si>
    <t>The organization verifies that all authentication files are encrypted or hashed and cannot be accessed without root or administrator privileges.
To help determine if a business or technical process is leaving behind or otherwise leaking sensitive information (e.g., personally identifiable information, health, credit card, or classified information), the organization conducts periodic scans of server machines using automated tools to determine whether sensitive data is present on the system in clear text.
Utilize file integrity checking tools to ensure that critical system files (including sensitive system and application executables, libraries, and configurations) have not been altered.
The file integrity checking tools reporting system should:
1. have the ability to account for routine and expected changes
2. highlight and alert on unusual or unexpected changes;
3. show the history of configuration changes over time and identify who made the change (including the original logged-in account in the event of a user ID switch, such as with the su or sudo command).
4. owner and permissions changes to files or directories;
5. the use of alternate data streams which could be used to hide malicious activities;
6. and the introduction of extra files into key system areas (which could indicate malicious payloads left by attackers or additional files inappropriately added during batch distribution processes).</t>
  </si>
  <si>
    <t>06.02i`</t>
  </si>
  <si>
    <t>Information Systems Audit Controls</t>
  </si>
  <si>
    <t>At a minimum, an annual audit planning and scoping process shall exist and give consideration to risk, involvement of technical and business staff, other ongoing projects, and business impacts that may impact the effectiveness of the audit.
If desired, a smaller quarterly process can be utilized to minimize impact to operations. The quarterly process shall ensure the entire organization is audited annually.</t>
  </si>
  <si>
    <t>The organization shall develop, disseminate, and review/update annually:
1. a formal, documented audit and accountability policy that addresses purpose, scope, roles, responsibilities, management commitment, coordination among organizational entities, and compliance; and
2. formal, documented procedures to facilitate the implementation of the audit and accountability policy and associated audit and accountability controls.
While planning and performing operational system audits, the following shall be addressed:
1. audit requirements shall be agreed upon with appropriate management, but at a minimum shall address user access and behavior risks;
2. the scope of the checks shall be agreed and controlled;
3. the checks shall be limited to read-only access to software and data;
4. access other than read-only shall only be allowed for isolated copies of system files, which shall be erased when the audit is completed;
5. IT resources for performing the checks shall be explicitly identified and made available;
6. requirements for special or additional processing shall be identified and agreed;
7. all access shall be monitored and logged to produce a reference trail;
8. all procedures, requirements and responsibilities shall be documented;
9. the person(s) carrying out the audit shall be independent of the activities audited;
10. scheduling of the audits shall be performed during times of least impact to business operations, for example, not during other audits such as financial audits, end of major financial periods, deployments of major systems, etc.; and
11. audits shall be scheduled in advance to ensure availability of proper individuals and systems, and coordination of all business units.</t>
  </si>
  <si>
    <t>06.02j</t>
  </si>
  <si>
    <t>Protection of Information Systems Audit Tools</t>
  </si>
  <si>
    <t>Access to information systems audit tools shall be protected to prevent any possible misuse or compromise.</t>
  </si>
  <si>
    <t>Information systems audit tools (e.g., software or data files) shall be separated from development and operational systems and not held in tape libraries or user areas. Access to these tools shall be documented and enforced per a formal procedure, restricted to authorized individuals only, and approved by designated system owners. Use of these tools shall only be authorized after receiving permission from system owners and as part of a documented assessment process. Specific controls identified within the access control section shall also be enforced for the audit tools. Audits of these controls shall be performed at least annually.</t>
  </si>
  <si>
    <t>To ensure that management requires ownership and defined responsibilities for the protection of information assets.</t>
  </si>
  <si>
    <t>Control Category # 07.0: Asset Management</t>
  </si>
  <si>
    <t>07.01a</t>
  </si>
  <si>
    <t>Responsibility for Assets</t>
  </si>
  <si>
    <t>Inventory of Assets</t>
  </si>
  <si>
    <t>The organization shall identify and inventory all assets and services including information (e.g., ePHI, PII), encrypted or unencrypted, wherever it is created, received, maintained or transmitted, including organizational and third-party sites, and document the importance of these assets. Locations in which ePHI constitutes a designated record set shall be explicitly identified in the asset inventory. Approved bring your own device (BYOD) equipment shall also be included on the organizations inventories. The asset inventories shall also include all information necessary to recover from a disaster, including type or classification of the asset, format, location, backup information, license information, and the importance of these assets (business value). The inventory shall not duplicate other inventories unnecessarily, but it shall be ensured that the content is aligned.
The organization shall maintain an inventory of authorized wireless access points, including a documented business justification, to support unauthorized WAP identification (see 09.m) and response (see 11.c).
Specific policies shall exist for maintaining records of organizational property (capital and non-capital) assigned to employees, contractors, or volunteers. Organization management shall be responsible for establishing procedures to issue and inventory property assigned to employees.
Records of property assigned to employees shall be reviewed and updated annually. The record shall be used to document and ensure that all property is returned to the organization upon employee termination or transfer out of the organization or department.
Organizations that assign organization-owned property to contractors shall ensure that the procedures for assigning and monitoring the use of the property are included in the contract. If organization-owned property is assigned to volunteer workers, there shall be a written agreement specifying how and when the property will be inventoried and how it shall be returned upon completion of the volunteer assignment.
The organization shall create and document the process/procedure the organization intends to use for deleting data from hard-drives prior to property transfer, exchange, or disposal/surplus. The organization shall create and document the process/procedure the organization intends to use to transfer, exchange or dispose of an IT-related asset (according to the organization's established lifecycle).
If dynamic host configuration protocol (DHCP) is used to dynamically assign IP addresses, ensure the DHCP server logs are used to help detect unknown systems on the network and improve the organization's asset inventory.
The asset inventory shall include all systems connected to the network and the network devices themselves, recording at least the network addresses, machine name(s), purpose of each system, an asset owner responsible for each device, and the department associated with each device. The inventory should include every system that has an Internet protocol (IP) address on the network including, but not limited to desktops, laptops, servers, network equipment (routers, switches, firewalls, etc.), printers, storage area networks, Voice Over-IP telephones, multi-homed addresses, virtual addresses, etc. The asset inventory created must also include data on whether the device is a portable and/or personal device. Devices such as mobile phones, tablets, laptops, and other portable electronic devices that store or process data must be identifed, regardless of whether they are attached to the organization's network.</t>
  </si>
  <si>
    <t>CIS CSC v6 1.2
CIS CSC v6 1.3
CIS CSC v6 1.4</t>
  </si>
  <si>
    <t>Ownership, custodianship, and information classification shall be agreed and documented for each of the assets. Based on the importance of the asset, its business value and its security classification, levels of protection and sustainment commensurate with the importance of the assets shall be identified.
The organization shall maintain inventory logs of all media and conduct media inventories at least annually.</t>
  </si>
  <si>
    <t>CIS CSC v6 13.5
CIS CSC v6 15.1
CIS CSC v6 2.3</t>
  </si>
  <si>
    <t>The organization shall create, document, and maintain a process and procedure to physically inventory and reconcile IT asset inventory information on hand for:
1. Capital Assets (Inventory must be conducted at least annually)
2. Non-Capital Assets
The asset inventory shall include:
1. Unique identifier and/or serial number;
2. Information system of which the component is a part;
3. Type of information system component (e.g., server, desktop, application);
4. Manufacturer/model information;
5. Operating system type and version/service pack level;
6. Presence of virtual machines;
7. Application software version/license information;
8. Physical location (e.g., building/room number);
9. Logical location (e.g., IP address, position with the IS architecture);
10. Media access control (MAC) address;
11. Data ownership and custodian by position and role;
12. Operational status;
13. Primary and secondary administrators;
14. Primary user; and
15. Mapped organizational communications and data flows.
The organization shall:
1. employ automated mechanisms to scan the network no less than weekly to detect the presence of unauthorized components/devices (including hardware, firmware and software) into the information system; and
2. disable network access by such components/devices and notify designated organizational officials.
The organization shall implement an IT Asset Lifecycle Program, monitor its effectiveness making changes as needed. The organization shall implement six (6) stages for the lifecycle of an IT Asset. The following activities for each stage shall include:
1. planning - defining supporting processes, setting standards for configuration and retention, aligning purchase plans to business goals, collecting aggregate information on intended purchases, and negotiating volume discounts.
2. procurement - requisitioning, approving requisitions, ordering, receiving, and validating orders
3. deployment - tagging assets, entering asset information in a repository, configuring and installing assets including:
i. disabling unnecessary or insecure services or protocols;
ii. limiting servers to one (1) primary function; and
iii. defining system security parameters to prevent misuse
4. management - inventory/counting, monitoring usage (some software), managing contracts for maintenance and support, and monitoring age and configuration.
5. support - adding and changing configurations, repairing devices, and relocating equipment and software.
6. disposition - removing assets from service, deleting storage contents, disassembling components for reuse, surplusing equipment, terminating contracts, disposing of equipment, and removing assets from active inventory.
The organization provides each update of the inventory identifying assets with sensitive information (e.g., ePHI, PII) to the CIO or information security official, and the senior privacy official on an organization-defined basis, but no less than annually, to support the establishment of information security requirements for all new or modified information systems containing this information.</t>
  </si>
  <si>
    <t>CIS CSC v6 1.1</t>
  </si>
  <si>
    <t>The organization shall deploy active and passive automated asset discovery tool(s) and use it to build/maintain/reconcile an asset inventory of systems connected to its public and private network(s).
If dynamic host configuration protocol (DHCP) is used to dynamically assign IP addresses, ensure the DHCP server logs are used to help detect unknown systems on the network and improve the organization's asset inventory.
The organization shall update its asset inventories whenever changes to assets occur and new devices are acquired and approved for connection to the network.
The organization uses a software inventory system (tools) to track the version of operating system and applications installed on its information systems, including servers, workstations and laptops. The system (tools) shall also be tied into the hardware asset inventory so that all devices and associated software are maintained in a single repository.</t>
  </si>
  <si>
    <t>07.01b</t>
  </si>
  <si>
    <t>Ownership of Assets</t>
  </si>
  <si>
    <t>All information systems shall be documented including a method to accurately and readily determine the assigned owner of responsibility, contact information, and purpose (e.g., through labeling, coding, and/or inventory).</t>
  </si>
  <si>
    <t>The asset owner (e.g., individual responsible) shall be responsible for:
1. ensuring that information and assets associated with information processing systems are appropriately classified; and
2. defining and periodically (at a minimum, annually) reviewing access restrictions and classifications, taking into account applicable access control policies.
Responsibility may be allocated to:
1. a business process;
2. a defined set of activities;
3. an application; or
4. a defined set of data.
The organization shall create and document the process/procedures the organization intends to use to ensure that appropriate software licensing agreements for software used by organization employees are in place and that the organization is in compliance with those agreements. All information and assets associated with information processing systems shall be assigned responsibility to a designated part of the organization. All information shall have an information owner or owners (e.g., designated individuals responsible) established within the organization's lines of business.
The information owner(s) shall be responsible to:
1. create an initial information classification, including assigning classification levels to all data;
2. approve decisions regarding controls, access privileges of users, and ongoing decisions regarding information management;
3. ensure the information will be regularly reviewed for value and updates to manage changes to risks due to new threats, vulnerabilities, or changes in the environment;
4. perform, on an organization pre-defined time frame, reclassification based upon business impact analysis, changing business priorities and/or new laws, regulations, and security standards; and
5. follow organization's archive document retention rules regarding proper disposition of all information assets.
When a person(s) designated as information owner no longer has the responsibility due to departure, transfer or reassignment, the organization shall appoint a new information owner(s) in a timely manner to ensure no lapse in accountability and responsibility for information assets.</t>
  </si>
  <si>
    <t>Acceptable Use of Assets</t>
  </si>
  <si>
    <t>07.01c</t>
  </si>
  <si>
    <t>The organization shall establish and make readily available to all information system users, a set of rules that describe their responsibilities and expected behavior with regards to information and information system usage. Employees, contractors and third-party users using or having access to the organization's assets shall be aware of the limits existing for their use of the organization's information and assets associated with information processing facilities, and resources. They shall be responsible for their use of any information processing resources, and of any such use carried out under their responsibility.
Acceptable use shall address:
1. rules for electronic mail and Internet usages; and
2. guidelines for the use of mobile devices, especially for the use outside the premises of the organization.
The organization shall include in the rules of behavior, explicit restrictions on the use of social media and networking sites, posting information on commercial Websites, and sharing information system account information.</t>
  </si>
  <si>
    <t>07.02d</t>
  </si>
  <si>
    <t>Information Classification</t>
  </si>
  <si>
    <t>Classification Guidelines</t>
  </si>
  <si>
    <t>Organizations processing protected health information shall uniformly classify such data as confidential, which means that there are limitations to its disclosure within the organization and externally.</t>
  </si>
  <si>
    <t>The organization shall categorize (classify) records by type (e.g., accounting records, database records, transaction logs, audit logs and operational procedures) with details of storage media and document the results.
Classifications and associated protective controls for information shall take account of:
1. business needs for sharing or restricting information;
2. the business impacts associated with such needs; and
3. the form of the data, such as raw, aggregate (see 09.p), the product of a mathematical or statistical process or an analysis report.
Classification guidelines shall include conventions for initial classification and reclassification over time in accordance with the access control policy.
It shall be the responsibility of the asset owner (see 7.b) to:
1. define the classification of an asset;
2. periodically review the classification;
3. ensure it is kept up to date; and
4. ensure it is at the appropriate level.
Consideration shall be given to the number of classification categories and the benefits to be gained from their use. Overly complex schemes can become cumbersome and uneconomic to use or prove impractical.
The level of protection shall be assessed by analyzing confidentiality, integrity and availability and any other requirements for the information considered, including whether or not the information requires the application of encryption to address confidentiality and integrity requirements (see also 01.x, 06.d and 09.y).
Organizations shall identify, record, and control inventory items that have a high risk of loss such as computer and electronic equipment and hand tools and instruments. Personal property meeting the definition of capital assets shall be capitalized, tagged with an organization identification tag and property control number, listed on the capital asset property inventory, and physically inventoried at least annually. Discrepancies shall be investigated.
Documentation that a physical inventory has been taken, for all locations, shall be retained in the organization's central accounting office.
The organization shall create and document process and procedure to affix an organization identification tag to:
1. newly purchased IT-related assets (Tagging required prior to deployment in the computing environment);
2. existing non-capital assets (Tagging required within one (1) year); and
3. existing capital assets (Tagging required within one (1) year).
Care shall be taken in interpreting classification labels on documents from other organizations, which may have different definitions for the same or similarly named labels.
The organization shall document security categorizations (including supporting rationale) in the security plan for the information system.</t>
  </si>
  <si>
    <t>CIS CSC v6 13.1</t>
  </si>
  <si>
    <t>Organizations shall establish a classification schema to differentiate between various levels of sensitivity and value. Information assets shall be classified according to their level of sensitivity as follows:
• Level 1: Low-sensitive information. Information that is not protected from disclosure, that if disclosed will not jeopardize the privacy or security of employees, clients, and partners. This includes information regularly made available to the public via electronic, verbal or hard copy.
• Level 2: Sensitive information that may not to be protected from public disclosure, but if made easily and readily available, the organization shall follow its disclosure policies and procedures before providing this information to external parties.
• Level 3: Sensitive information intending for limiting business use that can be exempt from public disclosure because, among other reasons, such disclosure will jeopardize the privacy or security of employees, clients, or partners.
• Level 4: Information that is deemed extremely sensitive and is intended for use by named individuals only. This information is typically exempt from public disclosure. Users of health information systems shall be notified and made aware when the data they are accessing contains personal health information.</t>
  </si>
  <si>
    <t>07.02e</t>
  </si>
  <si>
    <t>Information Labeling and Handleing</t>
  </si>
  <si>
    <t>Organizations shall physically and/or electronically label and handle sensitive information commensurate with the risk of the information or document. Care shall be given to ensure patient information subject to special handling, e.g., HIV test results and mental health and substance abuse-related records, is identified and appropriate labeling and handling requirements are expressly defined and implemented consistent with applicable federal and state legislative and regulatory requirements and industry guidelines. The labeling shall reflect the classification according to the rules in the information classification policy. Items to include are printed reports, screen displays, recorded media (e.g., tapes, disks, CDs, electronic messages, and file transfers).
The organization may exempt specific types of media or hardware components, as specified, in writing, by the CIO or his/her designated representative, from marking as long as the exempted items remain within a secure environment.</t>
  </si>
  <si>
    <t>Procedures for information labeling shall cover information assets in physical and electronic formats, supported by automated tools. Output from systems containing information that is classified as being sensitive or critical shall carry an appropriate classification label (in the output). For each classification level, handling procedures including the secure processing, storage, transmission, declassification, and destruction shall be defined. This shall also include the procedures for chain of custody and logging of any security relevant event.
Agreements with other organizations that include information sharing shall include procedures to identify the classification of that information and to interpret the classification labels from other organizations.</t>
  </si>
  <si>
    <t>Information belonging to different classification levels shall be logically or physically separated. Whenever possible, information assets classified as "Critical" shall be stored in a separate, secure area.
All information systems processing covered information (e.g., PHI) shall inform users of the confidentiality of covered information accessible from the system (e.g., at start-up or log-in).</t>
  </si>
  <si>
    <t>To prevent unauthorized physical access, damage, and interference to the organization's premises and information.</t>
  </si>
  <si>
    <t>Control Category # 08.0: Physical and Environmental Security</t>
  </si>
  <si>
    <t>08.01a</t>
  </si>
  <si>
    <t>Secure Areas</t>
  </si>
  <si>
    <t>Physical Security Perimter</t>
  </si>
  <si>
    <t>Computers that store or process covered information shall not be located in areas that are unattended and have unrestricted access by the public. These computers shall be located in rooms with doors and windows that shall be locked when unattended and external protection shall be considered for windows, particularly at ground level (public, sensitive and restricted areas).
Physical barriers shall, where applicable, be built to prevent unauthorized physical access and environmental contamination (sensitive and restricted areas). Any repairs or modifications to the physical components of a facility which are related to security (for example, hardware, walls, doors, and locks) shall be authorized by management, documented and the documentation retained in accordance with the organization's retention policy.
Perimeters of a building or site containing information assets shall be physically sound; there shall be no gaps in the perimeter or areas where a break-in could easily occur. The external walls of the site shall be of solid construction and all external doors shall be protected against unauthorized access with control mechanisms (e.g., bars, alarms, locks etc.).</t>
  </si>
  <si>
    <t>Security perimeters, such as any boundaries where security controls are in place to protect assets from unauthorized access, shall be clearly defined, and the siting and strength of each of the perimeters shall depend on the security requirements of the assets within the perimeter (public, sensitive and restricted areas).
A manned reception area or other means to control physical access to the site or building shall be in place. Access to sites and buildings shall be restricted to authorized personnel only (sensitive and restricted areas). Different levels of scrutiny shall be applied to public areas in which non-employees are expected, such as: exam rooms, hallways, nurse stations, and communications closet, data center.
All fire doors on a security perimeter shall be alarmed, monitored, and tested in conjunction with the walls to establish the required level of resistance in accordance to suitable regional, national, and international standards. They shall operate in accordance with local fire code in a fail-safe manner.</t>
  </si>
  <si>
    <t>Information assets and facilities managed by the organization shall be physically separated from those managed by third parties.
Two (2) barriers to access covered information under normal security shall be required:
1. secured perimeter/locked container;
2. locked perimeter/secured interior; or
3. locked perimeter/security container.
Covered information shall be containerized in areas where none, other than authorized employees, may have access afterhours.</t>
  </si>
  <si>
    <t>08.01b</t>
  </si>
  <si>
    <t>Physical Entry Controls</t>
  </si>
  <si>
    <t>At a minimum, the organization:
1. develops, approves and maintains a list of individuals with authorized access to the facility where the information system resides;
2. issues authorization credentials for facility access; and
3. reviews the access list and authorization credentials periodically but no less than quarterly,
4. removes individuals from the facility access list when access is no longer required.
For facilities where the information system resides, the organization shall enforce physical access authorizations at defined entry/exit points to the facility where the information system resides, maintain physical access audit logs, and provide security safeguards the organization determines are necessary for areas officially designated as publicly accessible.
Except those areas officially designated as publicly accessible, the organization shall maintain visitor access logs for facilities where information systems reside for at least three (3) months and review visitor records periodically but no less than monthly.
Visitor records shall contain:
1. name and organization of the person visiting;
2. signature of the visitor;
3. form of identification;
4. date of access;
5. time of entry and departure;
6. purpose of visit; and
7. name and organization of person visited.
Access to areas where sensitive information (e.g., covered information, payment card data) is processed or stored shall be controlled and restricted to authorized persons only. All visitors shall be escorted and supervised (their activities monitored) unless their access has been previously approved.
Third-party support service personnel shall be granted restricted access to secure areas or covered information processing facilities only when required. This access shall be authorized and monitored.</t>
  </si>
  <si>
    <t>A visitor log shall be required including:
1. the date and time of entry and departure;
2. the visitor's name;
3. the organization represented; and
4. the employee authorizing physical access.
The log shall be reviewed no less than monthly and upon occurrence of organization-defined security events, and retained for at least two (2) years in accordance with the organization's retention policy. Visitors shall only be granted access for specific and authorized purposes and shall be issued with instructions on the security requirements of the area and on emergency procedures.
Authentication controls (e.g., access control card plus PIN) shall be used to authorize and validate all access. Access must be authorized and based on individual job function. An audit trail of all access shall be securely maintained.
The organization shall ensure onsite personnel and visitors can be easily distinguished. All employees, contractors, third-party users and all visitors shall be required to wear some form of visible identification and shall immediately notify security personnel if they encounter unescorted visitors and anyone not wearing visible identification. Visitors shall be given a badge or access device that identifies them as non-employees, and they shall be required to surrender the badge or device before leaving the facility or upon expiration. The organization shall ensure onsite personnel and visitor identification (e.g., badges) are revoked or terminated when expired or when access is no longer authorized, and all physical access mechanisms, such as keys, access cards and combinations, are returned disabled or changed. Identification should also be updated when access requirements change to ensure their status can be easily distinguished.
Access rights to secure areas shall be regularly reviewed, at a minimum every ninety (90) days, and updated or revoked when necessary.
A restricted area, security room, or locked room is used to control access to areas containing covered information. These areas will be controlled accordingly.</t>
  </si>
  <si>
    <t>Doors to internal secure areas shall lock automatically, implement a door delay alarm, and be equipped with electronic locks (e.g., keypad, card swipe).
The organization shall inventory physical access devices within every ninety (90) days. Combinations and keys for organization-defined high-risk entry/exit points shall be changed within every three hundred and sixty-five (365) days and when keys are lost or combinations are compromised.
Intruder detection systems shall be installed to national, regional or international standards and regularly tested, at a minimum annually, to cover all external doors and accessible windows. Unoccupied areas shall be alarmed at all times. Cover shall also be provided for other areas (e.g., computer room or communications rooms), specifically, sensitive and restricted areas.
The organization shall monitor and investigate notifications from physical intrusion alarms and surveillance equipment.
Alarms are regularly tested to ensure proper operation.
The organization maintains an electronic log of alarm system events and regularly reviews the logs no less than monthly.</t>
  </si>
  <si>
    <t>08.01c</t>
  </si>
  <si>
    <t>Securing Offices, Rooms and Facilities</t>
  </si>
  <si>
    <t>Account shall be taken of relevant health and safety regulations and standards when securing facilities.</t>
  </si>
  <si>
    <t>Critical facilities shall be sited to avoid access by the public. For particularly sensitive and restricted facilities (e.g., data centers and communication closets), buildings shall be unobtrusive and give minimum indication of their purpose, with no obvious signs outside or inside the building identifying the presence of information processing activities. Directories and internal telephone books identifying locations of covered information processing facilities shall not be readily accessible by the public.
Video cameras or other access control mechanisms shall be implemented and secured to monitor individual physical access to sensitive areas. These devices shall be protected from tampering or disabling of the device. The results of the mechanisms shall be reviewed regularly and correlated with other entries and access control information (e.g., audit trails, sign-in sheets, authorization levels, maintenance logs). The information from cameras or other access control mechanisms shall be stored for at least three (3) months in accordance with the organization's retention policy.
Automated mechanisms shall be used to recognize potential intrusions and initiate designated response actions.</t>
  </si>
  <si>
    <t>08.01d</t>
  </si>
  <si>
    <t>Protecting Against External and Environmental Threats</t>
  </si>
  <si>
    <t>The organization shall develop, disseminate, and review/update annually:
1. a formal, documented physical and environmental protection policy that addresses purpose, scope, roles, responsibilities, management commitment, coordination among organizational entities, and compliance; and
2. formal, documented procedures to facilitate the implementation of the physical and environmental protection policy and associated physical and environmental protection controls.
The following controls shall be implemented to avoid damage from fire, flood, earthquake, explosion, civil unrest, and other forms of natural or man-made disaster:
1. appropriate fire extinguishers shall be located throughout the facility, and shall be no more than fifty (50) feet away from critical electrical components; and
2. fire detectors (e.g., smoke or heat activated) shall be installed on and in the ceilings and floors.
Fire authorities shall be automatically notified when a fire alarm is activated.</t>
  </si>
  <si>
    <t>Any security threats presented by neighboring premises shall be identified (e.g., a fire in a neighboring building, water leaking from the roof or in floors below ground level, or an explosion in the street).
Fire prevention training shall be included in the regular training programs provided to the organization personnel.
Appropriate fire suppression systems (e.g., sprinklers, gas) shall be implemented throughout the building and within secure areas containing information processing devices. For facilities not staffed continuously, these suppression systems shall be automated.
The building's HVAC system shall be configured to automatically shut down upon fire detection.</t>
  </si>
  <si>
    <t>Water detectors shall be located in the dropped ceilings and raised floors to detect leaks or possible flooding. The organization shall protect the information systems from damage resulting from water leakage by providing master shutoff or isolation valves that are accessible, working properly, and known to key personnel.
Fire suppression and detection devices/systems that are supported by an independent energy source are implemented and maintained.</t>
  </si>
  <si>
    <t>08.01e</t>
  </si>
  <si>
    <t>Working in Secure Areas</t>
  </si>
  <si>
    <t>The arrangements for working in secure areas shall include controls for the employees, contractors, and third-party users working in the secure area, as well as other third-party activities taking place there.
Personnel shall only be aware of the existence of, or activities within, a secure area on a need-to-know basis. Unsupervised working in secure areas shall be avoided both for safety reasons and to prevent opportunities for malicious activities. Vacant secure areas shall be physically locked and periodically checked.
Photographic, video, audio or other recording equipment such as cameras in mobile devices, shall not be allowed unless otherwise authorized.</t>
  </si>
  <si>
    <t>08.01f</t>
  </si>
  <si>
    <t>Public Access, Deliver and Loading Areas</t>
  </si>
  <si>
    <t>Access to a delivery and loading area from outside of the building shall be restricted to identified and authorized personnel. The delivery and loading area shall be designed so that supplies can be unloaded without delivery personnel gaining access to other parts of the building. The external doors of a delivery and loading area shall be secured when the internal doors are opened.
Incoming material shall be registered in accordance with asset management procedures on entry to the site. Incoming and outgoing shipments shall be physically segregated, where possible.</t>
  </si>
  <si>
    <t>Incoming material shall be inspected for potential threats before this material is moved from the delivery and loading area to the point of use.</t>
  </si>
  <si>
    <t>Equipment Security</t>
  </si>
  <si>
    <t>Equipment Siting and Protection</t>
  </si>
  <si>
    <t>08.02g</t>
  </si>
  <si>
    <t>Guidelines for eating, drinking, and smoking in proximity to information assets shall be established.
Lightning protection shall be applied to all buildings, and lightning protection filters (e.g., surge protectors) shall be fitted to all incoming power and communications lines.
Information assets handling covered information shall be positioned and the viewing angle restricted to reduce the risk of information being viewed by unauthorized persons during their use. Storage devices are secured to avoid unauthorized access.
Device locks shall be distributed and implemented for equipment containing covered information. Types of locks include, but are not limited to, slot locks, port controls, peripheral switch controls and cable traps.
The organization shall restrict physical access to wireless access points, gateways, handheld devices, networking/communications hardware, and telecommunication lines.
The organization plans the location or site of the facility where the information system resides with regard to physical and environmental hazards and, for existing facilities, considers the physical and environmental hazards in its risk mitigation strategy.
Controls shall be implemented to minimize the risk of potential physical threats including theft, fire, explosives, smoke, water (or water supply failure), dust, vibration, chemical effects, electrical supply interference, communications interference, electromagnetic radiation, and vandalism.
The organization shall position information system components within the facility to minimize potential damage from physical and environmental hazards and to minimize the opportunity for unauthorized access.
The following controls shall be implemented to avoid damage from fire, flood, earthquake, explosion, civil unrest, and other forms of natural or man-made disaster:
1. Hazardous or combustible materials shall be stored at a safe distance from a secure area;
2. bulk supplies such as stationery shall not be stored within a secure area; and
3. fallback equipment and back-up media shall be stored at a safe distance to avoid damage from disaster affecting the main site.</t>
  </si>
  <si>
    <t>Equipment shall be sited to minimize unnecessary access into work areas.
Environmental conditions, such as temperature and humidity, shall be monitored for conditions which could adversely affect the operation of information assets.
Items requiring special protection shall be isolated to reduce the general level of protection required.
The use of special protection methods, such as keyboard membranes, shall be implemented for equipment in industrial environments.</t>
  </si>
  <si>
    <t>08.02h</t>
  </si>
  <si>
    <t>Supporting Utilities</t>
  </si>
  <si>
    <t>All supporting utilities, such as electricity, water supply, sewage, heating/ventilation, and air conditioning shall be adequate for the systems they are supporting. Support utilities shall be regularly inspected and tested to ensure their proper functioning and to reduce any risk from their malfunction or failure.
A suitable electrical supply shall be provided that conforms to the equipment manufacturer's specifications. An uninterruptable power supply (UPS) to support orderly closedown shall be required for equipment supporting critical business operations. Power contingency plans shall cover the action to be taken on failure of the UPS. UPS equipment and generators shall be regularly checked to ensure they have adequate capacity and are tested in accordance with the manufacturer's recommendations.
The water supply shall be stable and adequate to supply air conditioning, humidification equipment and fire suppression systems, where used.
Malfunctions in the water supply system may damage equipment or prevent fire suppression from acting effectively.</t>
  </si>
  <si>
    <t>The organization maintains temperature and humidity levels in facilities where critical information processing systems reside within acceptable vendor-recommended levels and monitors these levels at an organization-defined frequency. Organizations shall evaluate the level of alert and follow prescribed guidelines for that alert level, alert component management of possible loss of service and/or media, and, if necessary, report damage and provide remedial action. Implement contingency plan.
Emergency lighting shall be provided in case of main power failure that covers emergency exists and evacuation routes within the facility.
Emergency power-off switches shall be located near emergency exits in equipment rooms to facilitate rapid power down in case of an emergency. These devices shall be protected from accidental activation.
A master power switch or emergency cut-off switch is implemented and maintained, prominently marked and protected by a cover, for data centers, servers, and mainframe rooms.
An alarm system to detect malfunctions in the supporting utilities shall be evaluated and installed if required.
Only authorized maintenance personnel are permitted to access infrastructure assets, including power generators, HVAC systems, cabling, and wiring closets.</t>
  </si>
  <si>
    <t>Voice services shall be adequate to meet local legal requirements for emergency communications.</t>
  </si>
  <si>
    <t>08.02i</t>
  </si>
  <si>
    <t>Cabling Security</t>
  </si>
  <si>
    <t>The organization shall protect power equipment and power cabling for the information system from damage and destruction.
Access to patch panels and cable rooms shall be controlled. A documented patch list shall be used to reduce the possibility of errors.
Clearly identifiable cable and equipment markings shall be used to minimize handling errors, such as accidental patching of wrong network cables.</t>
  </si>
  <si>
    <t>Power and telecommunications lines into information processing facilities shall be underground, where possible, or subject to adequate alternative protection. Network cabling shall be protected from unauthorized interception or damage, for example, by using a conduit or by avoiding routes through public areas. Power cables shall be segregated from communications cables to prevent interference (only applicable where copper telecommunications cables are used).
Armored conduit and locked rooms or boxes at inspection and termination points shall be installed. Alternative routings and/or transmission media providing appropriate security shall be used. Electromagnetic shielding shall be used to protect the cables.
The organization controls physical access to information system distribution and transmission lines within organizational facilities by disabling any physical ports (e.g., wiring closets, patch panels, etc.) not in use.
The organization shall implement physical and/or logical controls to restrict access to publicly accessible network jacks.</t>
  </si>
  <si>
    <t>Technical sweeps and physical inspections shall be initiated for unauthorized devices being attached to the cables.</t>
  </si>
  <si>
    <t>08.02j</t>
  </si>
  <si>
    <t>Equipment Maintenance</t>
  </si>
  <si>
    <t>The organization shall develop, disseminate, and review/update annually:
1. a formal, documented information system maintenance policy that addresses purpose, scope, roles, responsibilities, management commitment, coordination among organizational entities, and compliance; and
2. formal, documented procedures to facilitate the implementation of the information system maintenance policy and associated system maintenance controls.
Equipment shall be maintained in accordance with the supplier's recommended service intervals and specifications. Only authorized maintenance personnel shall carry out repairs and service equipment. Appropriate controls shall be implemented when equipment is scheduled for maintenance (e.g., authorization levels) taking into account whether this maintenance is performed by personnel on site or external to the organization.
The organization:
1. Establishes a process for maintenance personnel authorization and maintains a list of authorized maintenance organizations or personnel;
2. Ensures that non-escorted personnel performing maintenance on the information system have required access authorizations; and
3. Designates organizational personnel with required access authorizations and technical competence to supervise the maintenance activities of personnel who do not possess the required access authorizations.
The organization monitors and controls nonlocal maintenance and diagnostic activities; and prohibits nonlocal system maintenance unless explicitly authorized, in writing, by the CIO or his/her designated representative. If nonlocal maintenance and diagnostic actives are authorized, the organization:
1. Allows the use of nonlocal maintenance and diagnostic tools only as consistent with organizational policy and as documented in the security plan for the information system;
2. Employs strong identification and authentication techniques in the establishment of nonlocal maintenance and diagnostic sessions;
3. Maintains records for nonlocal maintenance and diagnostic activities; and
4. Terminates all sessions and network connections when nonlocal maintenance is completed.
The organization obtains maintenance support and/or spare parts for defined key information system components (defined in the applicable security plan) within the applicable Recovery Time Objective (RTO) specified in the contingency plan.
All requirements imposed by insurance policies shall be complied with.</t>
  </si>
  <si>
    <t>Covered information shall be cleared from the equipment, or the maintenance personnel shall be sufficiently cleared prior to all maintenance. Records shall be kept of all suspected or actual faults and all preventive and corrective maintenance including:
1. date and time of maintenance;
2. name of individual performing maintenance;
3. name of escort;
4. a description of maintenance performed; and
5. a list of equipment removed or replaced.
The organization shall check all potentially impacted security controls to verify that the controls are still functioning properly following maintenance or repair actions.</t>
  </si>
  <si>
    <t>The organization shall approve, control and monitor the use of information system maintenance tools (e.g., hardware and software brought into the organization for diagnostic/repair actions). All maintenance tools carried into the facility by maintenance personnel shall be inspected for improper or unauthorized modifications. All media containing diagnostic and test programs shall be checked for malicious code prior to the media being used in the information system.
The organization documents the requirements (e.g., policies and procedures) for the establishment and use of nonlocal maintenance and diagnostic connections in the security plan for the information system.</t>
  </si>
  <si>
    <t>08.02k</t>
  </si>
  <si>
    <t>Security of Equipment Off-Premises</t>
  </si>
  <si>
    <t>Regardless of ownership, the use of any information processing equipment outside the organization's premises shall be authorized by management. This shall include equipment used by remote workers, even where such use is permanent (e.g., a core feature of the employee's role, such as for ambulance personnel or therapists.).
Equipment and media taken off the premises shall not be left unattended in public places. Portable computers shall be carried as hand luggage and disguised where possible when travelling.
Manufacturers' instructions for protecting equipment shall be observed at all times (e.g., protection against exposure to strong electromagnetic fields).
Home-working controls shall be applied, including lockable filing cabinets, clear desk policy, and access controls for computers and secure communication with the office.
Adequate insurance coverage shall be in place to protect equipment off-site. Security risks (e.g., of damage, theft or eavesdropping) may vary considerably between locations and shall be taken into account in determining the most appropriate controls.</t>
  </si>
  <si>
    <t>08.02l</t>
  </si>
  <si>
    <t>Secure Disposal or Re-Use of Equipment</t>
  </si>
  <si>
    <t>Surplus equipment is stored securely while not in use, and disposed of or sanitized when no longer required.
Devices containing covered information shall be physically destroyed or the information shall be destroyed, deleted, or overwritten using techniques to make the original information non-retrievable rather than using the standard delete or format function.
The following are appropriate techniques to securely remove information:
1. disk wiping
2. degaussing
The following are appropriate techniques to securely destroy electronic and hard copy media:
1. shredding disk platters
2. disintegration
3. grinding surfaces
4. incineration
5. pulverization
6. melting
See NIST SP800-88 Guidelines for Media Sanitization for more information on implementing media sanitization and destruction techniques.
The organization shall render information unusable, unreadable, or indecipherable on system media, both digital and non-digital, prior to disposal or release for reuse using organization-defined sanitization techniques and procedures in accordance with applicable federal and organizational standards and policies. The organization destroys media containing sensitive information that cannot be sanitized.</t>
  </si>
  <si>
    <t>;08.02m</t>
  </si>
  <si>
    <t>Removal of Property</t>
  </si>
  <si>
    <t>Equipment, information or software shall not be taken off site without prior authorization. Employees, contractors and third-party users who have authority to permit off-site removal of assets shall be clearly identified.
Time limits for equipment removal shall be set and returns checked for compliance. Where necessary and appropriate, equipment shall be recorded as being removed off site and recorded when returned.</t>
  </si>
  <si>
    <t>Control Category # 09.0: Communications and Operations Management</t>
  </si>
  <si>
    <t>To ensure that operating procedures are documented, maintained and made available to all users who need them.</t>
  </si>
  <si>
    <t>09.01a</t>
  </si>
  <si>
    <t>Documented Operating Procedures</t>
  </si>
  <si>
    <t>Documented Operations Procedures</t>
  </si>
  <si>
    <t>Documented procedures shall be prepared for system activities associated with information and communication assets, including computer start-up and close-down procedures, backup of data, equipment maintenance, media handling, electronic communications, computer room and mail handling management, and safety.
The operating procedures shall specify the detailed instructions for the execution of each job including:
1. processing and handling of information;
2. the backup of data;
3. scheduling requirements, including interdependencies with other systems, earliest job start and latest job completion times;
4. instructions for handling errors or other exceptional conditions, which might arise during job execution, including restrictions on the use of system utilities;
5. support contacts in the event of unexpected operational or technical difficulties;
6. special output and media handling instructions, such as the use of special stationery or the management of confidential output including procedures for secure disposal of output from failed jobs;
7. system restart and recovery in the event of system failure; and
8. the management of audit-trail and system log information.
Operating procedures, and the documented procedures for system activities, shall be treated as formal documents and changes authorized by management.</t>
  </si>
  <si>
    <t>09.01b</t>
  </si>
  <si>
    <t>Change Management</t>
  </si>
  <si>
    <t>Changes to information assets, including systems, networks and network services, shall be controlled and archived.</t>
  </si>
  <si>
    <t>Changes shall be managed strictly and consistently. Formal management responsibilities and procedures shall be in place to ensure satisfactory control of all changes to equipment, software or procedures, including:
1. the identification and recording of significant changes;
2. the planning and testing of changes;
3. the assessment of the potential impacts, including security impacts, of such changes;
4. the formal approval for proposed changes; and
5. the communication of change details to all relevant persons.
Fallback procedures shall be defined and implemented, including procedures and responsibilities for aborting and recovering from unsuccessful changes and unforeseen events.</t>
  </si>
  <si>
    <t>09.01c</t>
  </si>
  <si>
    <t>Segregation of Duties</t>
  </si>
  <si>
    <t>Small organizations may find segregation of duties difficult to achieve, but the principle shall be applied as far as is possible and practicable. Whenever it is difficult to segregate controls such as monitoring of activities, audit trails, management supervision, or a system of dual control (e.g., two individuals with separate responsibilities needing to work together to accomplish a task) shall be required.
Security audit activities shall always remain independent.</t>
  </si>
  <si>
    <t>Segregation of duties is a method for reducing the risk of accidental or deliberate system misuse. No single person shall be able to access, modify or use assets without authorization or detection. The initiation of an event shall be separated from its authorization to reduce the possibility of collusion. The organization shall identify duties that require separation and define information system access authorizations to support separation of duties. Job descriptions shall reflect accurately the assigned duties and responsibilities that support separation of duties.
Incompatible duties shall be segregated across multiple users to minimize the opportunity for misuse or fraud. In cases where conflicting duties must be assigned to a single user, activity logging and log reviews by an independent party shall be required.</t>
  </si>
  <si>
    <t>The organization shall:
1. ensure that audit functions are not performed by security personnel responsible for administering access control;
2. maintain a limited group of administrators with access based upon the users' roles and responsibilities;
3. ensure that mission critical functions and information system support functions are divided among separate individuals;
4. ensure that information system testing functions (i.e., user acceptance, quality assurance, information security) and production functions are divided among separate individuals or groups;
5. ensure that an independent entity, not the Business Owner, System Developer(s) / Maintainer(s), or System Administrator(s) responsible for the information system, conducts information security testing of the information system; and
6. ensure that quality assurance and code reviews of custom-developed applications, scripts, libraries, and extensions are conducted by an independent entity, not the code developers.</t>
  </si>
  <si>
    <t>09.01d</t>
  </si>
  <si>
    <t>Separation of Development, Test, and Operational Environments</t>
  </si>
  <si>
    <t>The organization shall minimize any testing on production systems. When testing must be performed, a test plan shall be developed that documents all changes to the system and the procedures for undoing any changes made to the system (e.g., removing test accounts).</t>
  </si>
  <si>
    <t>The level of separation between operational, test, and development environments shall be identified, and controls shall be implemented to prevent operational issues, including:
1. along with removing accounts, a review of all custom code preceding the release to production or to customers must be completed in order to identify any possible coding vulnerability, to include at least the following:
i. code changes are reviewed by individuals other than the originating code author, and by individuals knowledgeable about code-review techniques and secure coding practices;
ii. code reviews ensure code is developed according to secure coding guidelines;
iii. appropriate corrections are implemented prior to release; and
iv. code-review results are reviewed and approved by management prior to release;
2. test data and accounts shall be removed completely before the application is placed into a production state.
3. organizations shall remove all custom application accounts, user IDs, and passwords before applications go from development to production or are released to customers
4. rules for the transfer of software from development to operational status shall be defined and documented;
5. development and operational software shall run on different systems or computer processors and in different domains or directories;
6. compilers, editors, and other development tools or system utilities shall not be accessible from operational systems when not required;
7. the test system environment shall emulate the operational system environment as closely as possible;
8. users shall use different user profiles for operational and test systems, and menus shall display appropriate identification messages to reduce the risk of error; and
9. covered information shall not be copied into the test system environment.</t>
  </si>
  <si>
    <t>CIS CSC v6 18.6</t>
  </si>
  <si>
    <t>09.02e</t>
  </si>
  <si>
    <t>Control Third Party Service Delivery</t>
  </si>
  <si>
    <t>Service Delivery</t>
  </si>
  <si>
    <t>In an agreed service arrangement, service delivery by a third party (e.g., a certification authority for the provision of cryptographic services) shall include:
1. service definitions;
2. delivery levels;
3. security controls, including third-party personnel security, information classification, transmission, and authorization;
4. aspects of service management, including monitoring, auditing, impacts to the organizations resilience, and change management; and
5. issues of liability, reliability of services and response times for the provision of services.</t>
  </si>
  <si>
    <t>The organization shall develop, disseminate, and review/update annually a list of current service providers, which includes a description of the services provided.
In the case of outsourcing arrangements, the organization shall plan the necessary transitions (of information, information processing systems, and anything else that needs to be moved), and shall ensure that security is maintained throughout the transition period. The service provider shall protect the company's data with reasonable controls (e.g., policies and procedures) designed to detect, prevent, and mitigate risk.
The organization shall define and document oversight (e.g., governmental, organizational) and user roles and responsibilities with regard to external information system services.
The organization shall ensure that the third party maintains sufficient service capabilities together with workable plans designed to ensure that agreed service continuity levels are maintained following major service failures or disaster.
The organization restricts the location of facilities that process, transmit or store covered information (e.g., to those located in the United States), as needed, based on its legal, regulatory, contractual and other security and privacy-related obligations.</t>
  </si>
  <si>
    <t>09.02f</t>
  </si>
  <si>
    <t>Monitoring and Review of Third Party Services</t>
  </si>
  <si>
    <t>A periodic review of service level agreements (SLAs) shall be conducted at least annually and compared against the monitoring records.</t>
  </si>
  <si>
    <t>The organization monitors security control compliance by external service providers on an ongoing basis. Monitoring shall involve a service management relationship and process between the organization and the third party.
Service performance levels shall be monitored to check adherence to the agreements. Service reports produced by the third party shall be reviewed and regular progress meetings shall be arranged as required by the agreements. Third party audit trails and records of security events, operational problems, failures, tracing of faults and disruptions related to the service delivered shall be reviewed.
Information about information security incidents shall be provided to the incident response team. This information shall be reviewed by the third party that experienced the incident and the organization which the third party provides services to, as required by the agreements and any supporting guidelines and procedures. Any identified problems shall be resolved and reviewed by the organization as noted above.
The organization shall monitor the network service features and service levels to detect abnormalities and violations. The organization shall periodically audit the network services to ensure that network service providers implement the required security features and meet the requirements agreed with management, including with new and existing regulations.</t>
  </si>
  <si>
    <t>The organization shall maintain sufficient overall control and visibility into all security aspects for covered and critical information or information processing systems accessed, processed or managed by a third party. The organization shall ensure they retain visibility into security activities such as change management, identification of vulnerabilities, and information security incident reporting and response through a clearly defined reporting process, format and structure.</t>
  </si>
  <si>
    <t>09.02g</t>
  </si>
  <si>
    <t>Managing Changes to Third Party Services</t>
  </si>
  <si>
    <t>The organization shall ensure that third-party organizations use appropriate change management procedures for any changes to a third-party service or organizational system (see 9.a and 10.k).</t>
  </si>
  <si>
    <t>Change management on a third-party service shall include:
1. the assessment and explicit recording of the potential impacts, including security impacts, of such changes;
2. evaluating and implementing changes made by the organization for:
i. enhancements to the current services offered;
ii. development of any new applications and systems;
iii. modifications or updates of the organization's policies and procedures; and
iv. new controls to resolve information security incidents and to improve security;
3. evaluating and implementing changes in third-party services for:
i. changes and enhancement to networks;
ii. use of new technologies;
iii. adoption of new products or newer versions/releases;
iv. new development tools and environments;
v. changes to physical location of service facilities; and
vi. change of vendors.</t>
  </si>
  <si>
    <t>09.03h</t>
  </si>
  <si>
    <t>System Planning and Acceptance</t>
  </si>
  <si>
    <t>Capacity Management</t>
  </si>
  <si>
    <t>The use of information and information system resources shall be monitored, and projections made of future capacity requirements to ensure adequate systems performance.
Organizations shall allocate sufficient storage capacity to reduce the likelihood of exceeding capacity and reduce the impact on network infrastructure, e.g., bandwidth.</t>
  </si>
  <si>
    <t>Capacity and monitoring procedures shall include:
1. the identification of capacity requirements for each new and ongoing system/service;
2. the projection of future capacity requirements, taking into account current use, audit record storage requirements, projected trends, and anticipated changes in business requirements; and
3. the system monitoring and tuning to ensure and improve the availability and effectiveness of current systems.
The information system shall take the following additional actions in response to an audit storage capacity issue:
1. shutdown the information system,
2. stop generating audit records, or
3. overwrite the oldest records, in the case that storage media is unavailable.
The organization shall protect against, or limit the effects of the types of denial of, service attacks defined in NIST SP 800-63 Rev. 1, Computer Security Incident Handling Guide, and the following Websites:
1. SANS Organization www.sans.org/dosstep;
2. SANS Organization's Roadmap to Defeating DDoS www.sans.org/dosstep/roadmap.php; and
3. NIST CVE List National Vulnerability Database: http://nvd.nist.gov/home.cfm.</t>
  </si>
  <si>
    <t>CIS CSC v6 6.3</t>
  </si>
  <si>
    <t>09.03i</t>
  </si>
  <si>
    <t>System Acceptance</t>
  </si>
  <si>
    <t>Managers shall ensure that the requirements and criteria for acceptance of new systems are clearly defined, agreed, documented, and tested. New information systems, upgrades, and new versions shall only be migrated into production after obtaining formal acceptance from management.</t>
  </si>
  <si>
    <t>The organization requires the developer of the information system, system component, or information system service to:
1. Create and implement a security assessment plan;
2. Perform unit, integration, system and regression testing/evaluation in accordance with organization-defined requirements for depth and coverage;
3. Produce evidence of the execution of the security assessment plan and the results of the security testing/evaluation;
4. Implement a verifiable flaw remediation process; and
5. Correct flaws identified during security testing/evaluation.
The following actions shall be carried out prior to formal acceptance being provided:
1. an agreed set of security controls are in place;
2. consultation with affected persons, or representatives of affected groups, at all phases of the process;
3. preparation and testing of routine operating procedures to defined standards;
4. effective manual procedures;
5. evidence that installation of the new system will not adversely affect existing systems, particularly at peak processing times, such as month end;
6. evidence that an analysis has been carried out on the effect the new system has on the overall security of the organization;
7. training in the operation or use of new systems;
8. error recovery and restart procedures, and contingency plans;
9. ease of use (as this affects user performance and avoids human error); and
10. training in the new operation(s).
Organizations shall ensure that the IT systems employed contain application functionality that enforces the approval of processes by different role holders. The impact of the installation of any new system shall be thoroughly analyzed and tested with the coverage of the extreme operational conditions of the current systems.</t>
  </si>
  <si>
    <t>09.04j</t>
  </si>
  <si>
    <t>Protection Against Malicious and Mobile Code</t>
  </si>
  <si>
    <t>Controls Against Malicious Code</t>
  </si>
  <si>
    <t>Protection against malicious code shall be based on malicious code detection and repair software, security awareness, and appropriate system access and change management controls.
Formal policies shall be required, and technologies implemented for the timely installation and upgrade of the protective measures, including the installation and regular, automatic updating of anti-virus or anti-spyware software, including virus definitions, whenever updates are available. Periodic reviews/scans shall be required of installed software and the data content of systems to identify and, where possible, remove any unauthorized software. However, server environments for which the server software developer specifically recommends not installing host-based anti-virus and anti-spyware software, may address the requirement via a network-based malware detection (NBMD) solution. If an NBMD solution is used, the organization shall also:
1. disable USB ports,
2. prohibit the use of writable media (e.g., DVD-R),
3. restrict the use of read-only media (e.g., DVD-ROM) to legitimate commercial sources for legitimate business reasons (e.g., Linux installation disks), and
4. allow only whitelisted software to run on the system.
The NBMD solution must be installed in-band, whether or not blocking is enabled. Cloud-based implementations with blocking enabled is preferred. If the organization chooses to implement a local solution and/or disables blocking, the decision must be supported by a formal risk analysis, and any additional risk formally accepted by management as required by its risk management policy.
The organization employs anti-malware software that offers a centralized infrastructure that compiles information on file reputations or has administrators manually push updates to all machines. After applying an update, automated systems verify that each system has received its signature update.
Procedures shall be defined for response to identification of malicious code or unauthorized software. Checking anti-virus or anti-spy software shall generate audit logs of checks performed.
The checks carried out by the malicious code detection and repair software to scan computers and media shall include:
1. checking any files on electronic or optical media, and files received over networks, for malicious code before use;
2. checking electronic mail attachments and downloads for malicious code or file types that are unnecessary for the organization's business before use; this check shall be carried out at different places (e.g., at electronic mail servers, desk top computers and when entering the network of the organization); and
3. checking Web traffic, such as HTML, JavaScript, and HTTP, for malicious code; and
4. checking removable media (e.g., USB tokens and hard drives, CDs/DVDs, FireWire devices, and external serial advanced technology attachment devices) when inserted.
Formal policies shall be required prohibiting the use or installation of unauthorized software, including a prohibition of obtaining data and software from external networks.
User awareness and training on these policies and methods shall be provided for all users on a regular basis.
Bring your own device (BYOD) users are required to use anti-malware software (where supported).</t>
  </si>
  <si>
    <t>CIS CSC v6 7.7
CIS CSC v6 7.8
CIS CSC v6 8.1
CIS CSC v6 8.3</t>
  </si>
  <si>
    <t>CIS CSC v6 8.4
CIS CSC v6 8.5</t>
  </si>
  <si>
    <t>The organization implements the Sender Policy Framework (SPF) by deploying SPF records in DNS and enabling receiver-side verification in mail servers to lower the chance of spoofed email messages.
The organization enables anti-exploitation features (e.g., Data Execution Prevention [DEP] and Address Space Layout Randomization [ASLR]) in its operating systems, and applies anti-exploitation protections to a broader set of applications and executables by deploying additional capabilities, such as the Enhanced Migration Experience Toolkit. The requirements should be fully assessed by the organization prior to implementation due to potential difficulties (compatibility issues, etc.).
The organization uses network-based anti-malware tools to identify executables in all network traffic and uses techniques other than signature-based detection to identify and filter out malicious content before it arrives at the endpoint.</t>
  </si>
  <si>
    <t>09.04k</t>
  </si>
  <si>
    <t>Controls Against Mobile Code</t>
  </si>
  <si>
    <t>Automated controls (e.g., browser settings) shall be in place to authorize and restrict the use of mobile code (e.g., Java, JavaScript, ActiveX, PDF, postscript, Shockwave movies, and Flash animations).
A formal policy shall be in place for mobile code protection and to ensure protective measures, including anti-virus and anti-spyware, are in place and regularly updated.</t>
  </si>
  <si>
    <t>The organization shall formally address controls (e.g., policies and procedures) for blocking any use and receipt (e.g., downloading and execution) of mobile codes.
The following actions shall be carried out to protect against mobile code performing unauthorized actions:
1. ensuring a logically isolated environment is established for executing mobile code;
2. activating technical measures as available on a specific system to ensure mobile code is managed; and
3. control the resources with access to mobile code.</t>
  </si>
  <si>
    <t>09.05l</t>
  </si>
  <si>
    <t>Information Back-Up</t>
  </si>
  <si>
    <t>Back-Up</t>
  </si>
  <si>
    <t>Back-up copies of information and software shall be made, at appropriate intervals, and when equipment is moved (relocated), and tested regularly in accordance with an agreed-upon back-up policy. A formal definition of the level of back-up required for each system shall be defined and documented including the scope of data to be imaged, frequency of imaging, and duration of retention. This shall be based on the contractual, legal, regulatory and business requirements.
Complete restoration procedures shall be defined and documented for each system.
The back-ups shall be stored in a physically secure remote location, at a sufficient distance to make them reasonably immune from damage to data at the primary site. Physical and environmental controls shall be in place for the back-up copies. The organization ensures that backups, including remote and cloud-based backups, are properly protected via physical security or encryption when they are stored, as well as when they are moved across the network.
Regular testing of back-up media and restoration procedures shall be performed. Inventory records for the back-up copies, including content and current location, shall be maintained.
When the back-up service is delivered by the third party, the service level agreement shall include the detailed protections to control confidentiality, integrity, and availability of the back-up information.
Workforce members roles and responsibilities in the data backup process are identified and communicated to the workforce; in particular, bring your own device (BYOD) users are required to perform backups of organizational and/or client data on their device(s).</t>
  </si>
  <si>
    <t>CIS CSC v6 10.1
CIS CSC v6 10.2
CIS CSC v6 10.3</t>
  </si>
  <si>
    <t>Automated tools shall track all back-ups.
The integrity and security of the backup copies shall be maintained to ensure future availability in accordance with the agreed backup policy. To mitigate the risk of attacks that seek to encrypt or damage data on addressable data shares, including backup destinations, the organization provides key systems with at least one (1) backup destination that is not continuously addressable through operating system calls. Any potential accessibility problems with the back-up copies shall be identified and mitigated in the event of an area-wide disaster.
Covered information shall be backed-up in an encrypted format to guarantee confidentiality.</t>
  </si>
  <si>
    <t>CIS CSC v6 10.1
CIS CSC v6 10.4</t>
  </si>
  <si>
    <t>The organization shall perform full backups weekly to separate media. Incremental or differential backups shall be performed daily to separate media. Three (3) generations of backups (full plus all related incremental or differential backups) shall be stored off site. Off-site and on-site backups shall be logged with name, date, time, and action.
The organization shall ensure a current, retrievable copy of covered information is available before movement of servers.
The organization shall test backup information following each backup to verify media reliability and information integrity, and at least annually.</t>
  </si>
  <si>
    <t>09.06m</t>
  </si>
  <si>
    <t>Network Security Management</t>
  </si>
  <si>
    <t>Network Controls</t>
  </si>
  <si>
    <t>Network managers shall implement controls to ensure the security of information in networks, and the protection of connected services from unauthorized access. Controls shall be implemented to ensure the availability of network services and information services using the network. Responsibilities and procedures shall be established for the management of equipment on the network, including equipment in user areas.
When configuring wireless access points and devices, the organization shall change the following:
1. vendor default encryption keys.
2. encryption keys anytime anyone with knowledge of the keys leaves the company or changes positions
3. default SNMP community strings on wireless devices
4. default passwords/passphrases on access points
5. other security-related wireless vendor defaults, if applicable.
A current network diagram (for example, one that shows how covered information flows over the network) shall exist, documenting all connections to systems storing, processing or transmitting covered information, including any wireless networks. Network architecture diagrams shall clearly identify high-risk environments and data flows that may have legal compliance impacts. Review and update the network diagram as based on the changes in the environment and no less than every six (6) months.
Misconfigured wireless networks and vulnerabilities in legacy encryption and authentication protocols can be continued targets of malicious individuals who exploit these vulnerabilities to gain privileged access to covered information environments. The organization monitors for all authorized and unauthorized wireless access to the information system and prohibits installation of wireless access points (WAP) unless explicitly authorized, in writing, by the CIO or his/her designated representative. If wireless access is explicitly approved, wireless access points and devices shall have appropriate (e.g., FIPS-approved; minimum of AES WPA2) encryption enabled for authentication and transmission.
WAPs shall be placed in secure areas.</t>
  </si>
  <si>
    <t>CIS CSC v6 15.1
CIS CSC v6 15.2
CIS CSC v6 15.4
CIS CSC v6 15.5</t>
  </si>
  <si>
    <t>The organization shall uniquely identify and authenticate network devices that require authentication mechanisms, before establishing a connection, that, at a minimum, use shared information (i.e., MAC or IP address) and access control lists to control remote network access.
To identify and authenticate devices on local and/or wide area networks, including wireless networks, the information system shall use either:
1. shared known information solutions (Media Access Control (MAC) or Transmission Control Protocol/Internet Protocol (TCP/IP) addresses); or
2. an organizational authentication solution (IEEE 802.1x and Extensible Authentication Protocol (EAP) or a Radius server with EAP-Transport Layer Security (TLS) authentication).
The required strength of the device authentication mechanism shall be determined by the security categorization of the information system.
A formal process shall be established for approving and testing all network connections and changes to firewall, router, and switch configurations. Any deviations from the standard configuration or updates to the standard configuration should be documented and approved in a change control system. All new configuration rules beyond a baseline-hardened configuration that allow traffic to flow through network security devices, such as firewalls and network-based IPS, should also be documented and recorded, with a specific business reason for each change, a specific individual's name responsible for that business need, and an expected duration of the need. The organization shall build a firewall configuration that restricts connections between un-trusted networks and any system components in the covered information environment (Note: An "un-trusted network" is any network that is external to the networks belonging to the entity under review, and/or which is out of the entity's ability to control or manage.) Any changes to the firewall configuration shall be updated in the network diagram.
The firewall configuration shall:
1. restrict inbound and outbound traffic to that which is necessary for the covered information system's environment;
2. secure and synchronize router configuration files;
3. require firewalls between any wireless networks and the covered information system's environment; and
4. configure these firewalls to deny or control any traffic from a wireless environment into the covered data environment.
The organization shall ensure information systems protect the confidentiality and integrity of transmitted information, including during preparation for transmission and during reception. The organization requires information systems to use FIPS-validated cryptographic mechanisms during transmission to prevent unauthorized disclosure of information and detect changes to information unless otherwise protected by organization-defined, alternative physical measures.
Organizations shall use secured and encrypted communication channels when migrating physical servers, applications, or data to virtualized servers.
Usage restrictions and implementation guidance shall be defined and documented for VoIP, including the authorization and monitoring of the service.
Perform quarterly scans for unauthorized wireless access points and take appropriate action if any access points are discovered.
The organization shall:
1. authorize connections from the information system to other information systems outside of the organization through the use of interconnection security agreements or other formal agreement;
2. document for each connection, the interface characteristics, security requirements, and the nature of the information communicated;
3. employ a deny-all, permit-by-exception policy for allowing connections from the information system to other information systems outside of the organization; and
4. apply a default-deny rule that drops all traffic via host-based firewalls or port filtering tools on its endpoints (workstations, servers, etc.), except those services and ports that are explicitly allowed.</t>
  </si>
  <si>
    <t>CIS CSC v6 11.1
CIS CSC v6 11.2
CIS CSC v6 12.1
CIS CSC v6 13.8
CIS CSC v6 15.6
CIS CSC v6 7.6
CIS CSC v6 8.6
CIS CSC v6 9.2</t>
  </si>
  <si>
    <t>An analysis shall be conducted to determine the impact the loss of network service availability will have upon critical business functions.
Technical controls shall be implemented to safeguard the confidentiality and integrity of covered information passing over the organization's network and to/from public networks. Technical tools and solutions shall be implemented and used to identify the vulnerabilities and mitigate the threats, including intrusion detection system (IDS) and/or intrusion prevention systems (IPS), and vulnerability scanning. The organization shall employ tools and techniques, such as an IDS and IPS, to monitor events on the information system, detect and respond to attacks, and provide identification of unauthorized use of the system. These tools shall be implemented at the perimeter of the organization's environment and at key points within the environment, including IDS and IPS deployed on the wireless side of the firewall (WIDS) to identify rogue wireless devices, monitor all traffic to and from the wireless segment, and detect attack attempts and successful compromises. These tools shall be updated on a regular basis, including the engines, the baselines, and signatures.
Management processes shall be implemented to ensure coordination of, and consistency in, the elements of the network infrastructure.
The organization shall establish firewall and router configuration standards for the current network with all connections to covered information, including any wireless networks. A description of groups, roles, and responsibilities for the logical management of network components shall be documented.
Documentation and business justification shall be provided for the use of all services, protocols, and ports allowed, including documentation of security features implemented for those protocols considered to be insecure. The firewall and router rule sets shall be reviewed at least every six (6) months.
Wireless access points shall be shut down when not in use (e.g., nights, weekends). MAC address authentication and static IP addresses shall be utilized. Access points shall be placed in secure areas. File sharing shall be disabled on all wireless clients.
The router configuration files shall be secured and synchronized. Access to all proxies shall be denied, except for those hosts, ports, and services that are explicitly required. The organization shall utilize firewalls from at least two (2) different vendors at the various levels within the network to reduce the possibility of compromising the entire network.
The organization shall prohibit direct public access between the Internet and any system component in the covered data environment.
This shall be achieved by performing the following:
1. establishing DMZ to limit inbound and outbound traffic to only protocols that are necessary for the covered data environment;
2. limiting inbound Internet traffic to IP addresses within the DMZ;
3. not allowing any direct routes inbound or outbound for traffic between the Internet and the covered data environment;
4. not allowing internal addresses to pass from the Internet into the DMZ;
5. restricting outbound traffic from the covered data environment to the Internet such that outbound traffic can only access IP addresses within the DMZ;
6. implementing stateful inspection, also known as dynamic packet filtering (that is, only "established" connections are allowed into the network);
7. placing all database(s), servers and other system components storing or processing covered information in an internal network zone, segregated from the DMZ; and
8. methods including, but not limited to, Network Address Translation (NAT), placing system components behind a proxy server, and/or removing or filtering route advertisements.
To eliminate single points of failure and to enhance redundancy, there shall be at least two (2) authoritative domain name system (DNS) servers, one configured as primary and the other as secondary. These servers shall be located on different subnets and geographically separated. Authoritative DNS servers shall be segregated into internal and external roles. The DNS server with the internal role shall provide name/address resolution information pertaining to both internal and external information technology resources while the DNS server with the external role shall only provide name/address resolution information pertaining to external information technology resources.</t>
  </si>
  <si>
    <t>CIS CSC v6 1.5
CIS CSC v6 12.3
CIS CSC v6 12.4
CIS CSC v6 15.3</t>
  </si>
  <si>
    <t>Where a specific business need for wireless access has been identified, the organization configures wireless access on client machines to allow access only to authorized wireless networks. For devices that do not have an essential wireless business purpose, the organization disables wireless access in the hardware configuration (basic input/output system or extensible firmware interface).
The organization shall maintain and enforce network based URL filters that limit a system's ability to connect to Websites not approved by the organization. The organization specifically blocks access to known file transfer and email exfiltration Websites. The organization shall subscribe to URL categorization services to ensure that they are up to date with the most recent Website category definitions available. Uncategorized sites shall be blocked by default. This filtering shall be enforced for each of the organization's systems, whether they are physically at an organization's facilities or not.
In addition to URL filtering, the organization denies communications with (or limit data flow to) known malicious IP addresses (blacklists), or limit access only to trusted sites (whitelists).
The organization enables DNS query logging to detect hostname lookup for known malicious command and control domains.</t>
  </si>
  <si>
    <t>09.06n</t>
  </si>
  <si>
    <t>Security of Network Services</t>
  </si>
  <si>
    <t>The ability of the network service provider to manage agreed services in a secure way shall be determined and regularly monitored, and the right to audit shall be agreed by management. The security arrangements necessary for particular services, including security features, service levels, and management requirements, shall be identified and documented.</t>
  </si>
  <si>
    <t>The organization shall:
1. authorize connections from the information system to other information systems outside of the organization through the use of interconnection security agreements or other formal agreement;
2. centrally document for each connection, the interface characteristics, security requirements, and the nature of the information communicated; and
3. review and update the interconnection security agreements on an ongoing basis verifying enforcement of security requirements.
The organization employs, and documents in a formal agreement or other document (e.g., an applicable security plan), either i) allow-all, deny-by-exception, or, ii) deny-all, permit-by-exception (preferred), policy for allowing specific information systems (defined in the applicable agreement, security plan, etc.) to connect to external information systems.
The organization requires external/outsourced service providers to identify the specific functions, ports, and protocols used in the provision of such external/outsourced services.
The contract with the external/outsourced service provider shall include the specification that the service provider is responsible for the protection of covered information shared in the contract.</t>
  </si>
  <si>
    <t>09.07o</t>
  </si>
  <si>
    <t>Media Handling</t>
  </si>
  <si>
    <t>Management of Removable Media</t>
  </si>
  <si>
    <t>The organization shall formally establish and enforce controls (e.g., policies and procedures) for the management of removable media and laptops including:
1. restrictions on the type(s) of media, and usages thereof, to maintain security;
2. registration of certain type(s) of media including laptops.
The organization limits the use of removable media to those with a valid business need.
Media containing covered information shall be physically stored and its data encrypted in accordance with the organization's data protection and privacy policy on the use of cryptographic controls (see 06.d) until the media are destroyed or sanitized, (see 09.p) and commensurate with the confidentiality and integrity requirements for its data classification level.</t>
  </si>
  <si>
    <t>Redundancy of storage shall be established in light of the risks to the removable media, including where storage retention requirements exceed the rated life of the media.
Organizations shall identify digital and non-digital media requiring restricted use and the specific safeguards necessary to restrict use.
The organization:
1. protects and controls digital and non-digital media containing sensitive information during transport outside of controlled areas using cryptography and tamper-evident packaging and
i. if hand carried, using a securable container (e.g., locked briefcase) via authorized personnel, or
ii. if shipped, trackable with receipt by commercial carrier;
2. maintains accountability for information system media during transport outside of controlled areas;
3. documents activities associated with the transport of information system media; and
4. restricts the activities associated with transport of such media to authorized personnel.</t>
  </si>
  <si>
    <t>Organizations shall restrict the use of writable, removable media and personally-owned, removable media in organizational systems.</t>
  </si>
  <si>
    <t>CIS CSC v6 13.5
CIS CSC v6 8.3</t>
  </si>
  <si>
    <t>The organization limits the use of removable media to those with a valid business need.</t>
  </si>
  <si>
    <t>09.07p</t>
  </si>
  <si>
    <t>Disposal of Media</t>
  </si>
  <si>
    <t>The organization shall destroy media when it is no longer needed for business or legal reasons.
Formal procedures for the secure disposal of media shall minimize the risk of information leakage to unauthorized persons. The procedures for the secure disposal of media containing information shall be commensurate with the sensitivity of that information.
The following items shall be addressed:
1. the use of generally-accepted secure disposal or erasure methods (see 08.l) for use by another application within the organization, for media that contains (or might contain) covered information; and
2. the identification of information that qualifies as covered, or a policy shall be developed that all information shall be considered covered in the absence of unequivocal evidence to the contrary.
It may be easier to arrange for all media items to be collected and disposed of securely, rather than attempting to separate out the items containing covered information. If collection and disposal services offered by other organizations are used, care shall be taken in selecting a suitable contractor with adequate controls and experience.</t>
  </si>
  <si>
    <t>Procedures shall be implemented to prevent the aggregation effect, which may cause a large quantity of non-covered information to become covered when accumulating media for disposal.</t>
  </si>
  <si>
    <t>09.07q</t>
  </si>
  <si>
    <t>Information Handling Procedures</t>
  </si>
  <si>
    <t>Procedures for handling, processing, communication and storage of information (including information media awaiting disposal) shall be established, monitored, and enforced to protect data from unauthorized disclosure or misuse including:
1. physical and technical access restrictions commensurate with the data classification level;
2. handling and labeling of all media according to its indicated classification (sensitivity) level;
3. periodic review (at a minimum annually) of distribution and authorized recipient lists; and
4. monitoring the status and location of media containing unencrypted covered information.</t>
  </si>
  <si>
    <t>The organization shall maintain inventories of media to maintain strict control over storage and accessibility. Management shall approve any and all media that is moved from a secured area, especially when media is distributed to individuals. Maintenance of formal records of data transfers, including logging and an audit trail, shall be maintained.</t>
  </si>
  <si>
    <t>Inventory and disposition records for information system media shall be maintained to ensure control and accountability of the organization's information. The media related records shall contain sufficient information to reconstruct the data in the event of a breach.
The media records shall, at a minimum, contain:
1. the name of media recipient;
2. the signature of media recipient;
3. the date/time media received;
4. the media control number and contents;
5. the movement or routing information; and
6. if disposed of, the date, time, and method of destruction.
The information system implements cryptographic mechanisms to protect the confidentiality and integrity of sensitive (non-public) information stored on digital media during transport outside of controlled areas.</t>
  </si>
  <si>
    <t>09.07r</t>
  </si>
  <si>
    <t>Security of System Documentation</t>
  </si>
  <si>
    <t>The organization:
1. Obtains administrator documentation for the information system, system component, or information system service that describes:
i. Secure configuration, installation, and operation of the system, component, or service;
ii. Effective use and maintenance of security functions/mechanisms; and
iii. Known vulnerabilities regarding configuration and use of administrative (i.e., privileged) functions;
2. Obtains user documentation for the information system, system component, or information system service that describes:
i. User-accessible security functions/mechanisms and how to effectively use those security functions/mechanisms;
ii. Methods for user interaction, which enables individuals to use the system, component, or service in a more secure manner; and
iii. User responsibilities in maintaining the security of the system, component, or service.
Organizations shall document attempts to obtain information system documentation when such documentation is either unavailable or non-existent.
The organization shall protect system documentation in accordance with the organization's risk management strategy, e.g., by access controls (see 1.0), and distribute documentation to organization-defined personnel with the need for such documentation. The access list for system documentation shall be kept to a minimum and authorized by the application owner.</t>
  </si>
  <si>
    <t>09.08s</t>
  </si>
  <si>
    <t>Exchange of Information</t>
  </si>
  <si>
    <t>Information Exchange Policies and Procedures</t>
  </si>
  <si>
    <t>The organization shall ensure that communications protection requirements, including the security of exchanges of information, is the subject of policy development (see also 04.a and 04.b) and compliance audits (see 06.g) consistent with relevant legislation.
When using electronic communication applications or systems for information exchange, the following items shall be addressed:
1. policies or guidelines shall be defined outlining acceptable use of electronic communication applications or systems;
2. the use of anti-malware for the detection of and protection against malicious code that may be transmitted through the use of electronic communications;
3. procedures shall be implemented for the use of wireless communications including an appropriate level of encryption (see 09.m);
4. employee, contractor and any other user's responsibilities shall be defined to not compromise the organization (e.g., through defamation, harassment, impersonation, forwarding of chain letters, unauthorized purchasing, etc.);
5. the required use of cryptographic techniques to protect the confidentiality, integrity and authenticity of covered information;
6. the retention and disposal guidelines shall be defined for all business correspondence, including messages, in accordance with relevant national and local legislation and regulations; and
7. controls and restrictions shall be implemented associated with the forwarding of communications (e.g., automatic forwarding of electronic mail to external mail addresses).
The organization shall establish terms and conditions, consistent with any trust relationship established with other organizations owning, operating, and/or maintaining external information systems, allowing authorized individuals to:
1. access the information system from external information systems; and
2. process, store, or transmit organization-controlled information using external information systems.
Personnel shall be appropriately educated and periodically reminded of the following:
1. not to leave covered or critical information on printing systems (e.g., copiers, printers, and facsimile machines) as these may be accessed by unauthorized personnel;
2. that they should take necessary precautions, including not to reveal covered information, to avoid being overheard or intercepted when making a phone call by:
i. people in their immediate vicinity - particularly when using mobile phones;
ii. wiretapping, and other forms of eavesdropping through physical access to the phone handset or the phone line, or using scanning receivers; or
iii. people at the recipient's end;
3. not leaving messages containing sensitive information on answering machines since these may be replayed by unauthorized persons, stored on communal systems or stored incorrectly as a result of misdialing;
4. the problems of using facsimile machines, namely:
i. unauthorized access to built-in message stores to retrieve messages;
ii. deliberate or accidental programming of machines to send messages to specific numbers; and
iii. sending documents and messages to the wrong number either by misdialing or using the wrong stored number;
5. not to register demographic data, such as the email address or other personal information, in any software to avoid collection for unauthorized use; and
6. that modern facsimile machines and photocopiers have page caches and store pages in case of a paper or transmission fault, which will be printed once the fault is cleared.
Cryptography shall be used to protect the confidentiality and integrity of remote access sessions to the internal network and to external systems.
Formal procedures shall be defined to encrypt data in transit including use of strong cryptography protocols to safeguard covered information during transmission over less trusted / open public networks.
Valid encryption processes include:
1. Transport Layer Security (TLS) 1.1 or later
2. IPSec VPNs:
Copyright 2018 © HITRUST. This document is property of HITRUST and may not be used, disclosed or reproduced, in whole or part, without
the express written consent of HITRUST. The unauthorized copying, dissemination or use of this document or any information contained
therein may constitute a violation of U.S. law and be grounds for civil or criminal penalties. This document contains information owned by
HITRUST and/or its suppliers. Such information may be used only for the internal or personal use of a HITRUST licensee and only during
and subject to the terms and conditions of a valid HITRUST license. All rights reserved.
Page 438
of
668
i. Gateway-To-Gateway Architecture
ii. Host-To-Gateway Architecture
iii. Host-To-Host Architecture
3. TLS VPNs:
i. Portal VPN
ii. Tunnel VPN
See NIST SP800-52 Guidelines for the Selection and Use of Transport Layer Security (TLS) Implementation and NIST SP800-77 Guide to IPsec VPNs for more information on implementing encryption technologies for information transmissions.
Examples of less trusted / open, public networks include:
1. the Internet;
2. wireless technologies;
3. Global System for Mobile communications (GSM); and
4. General Packet Radio Service (GPRS).</t>
  </si>
  <si>
    <t>CIS CSC v6 14.2</t>
  </si>
  <si>
    <t>The organization shall permit authorized individuals to use an external information system to access the information system or to process, store or transmit organization-controlled information only when the organization:
1. verifies the implementation of required security controls on the external system, as specified in the organization's information security policy and security plan; or
2. retains approved information connection or processing agreements with the organizational entity hosting the external information system (see 09.t).
The organization shall limit the use of organization-controlled portable storage media by authorized individuals on external information systems.
Terms and conditions shall be established for authorized individuals to:
1. access the information system from an external information system; and
2. process, store and/or transmit organization-controlled information using an external information system.
The information system:
1. prohibits remote activation of collaborative computing devices; and
2. provides an explicit indication of use to users physically present at the devices.</t>
  </si>
  <si>
    <t>09.08t</t>
  </si>
  <si>
    <t>Exchange Agreements</t>
  </si>
  <si>
    <t>Exchange and data sharing agreements shall specify the minimum set of controls on responsibility, procedures, technical standards and solutions.
The exchange agreements shall also specify organization policies including:
1. classification policy for the sensitivity of the business information;
2. management responsibilities for controlling and notifying transmission,
dispatch, and receipt;
3. procedures for notifying sender of transmission, dispatch, and receipt;
4. procedures to ensure traceability and non-repudiation;
5. minimum technical standards for packaging and transmission;
6. courier identification standards;
7. responsibilities and liabilities in the event of information security incidents, such as loss of data;
8. use of an agreed labeling system for covered or critical information, ensuring that the meaning of the labels is immediately understood and that the information is appropriately protected;
9. ownership and responsibilities for data protection, copyright, software license compliance and similar considerations;
10. technical standards for recording and reading information and software;
11. any special controls that may be required to protect covered items, including cryptographic keys; and
12. escrow agreements.
Policies, procedures, and standards shall be established and maintained to protect information and physical media in transit, and shall be referenced in such exchange agreements.</t>
  </si>
  <si>
    <t>Physical Media in Transit</t>
  </si>
  <si>
    <t>The following procedures shall be established to protect information media being transported between sites:
1. reliable transport or couriers that can be tracked shall be used;
2. a list of authorized couriers shall be agreed with management;
3. procedures to check the identification of couriers shall be developed; and
4. packaging shall be sufficient to protect the contents from any physical damage likely to arise during transit and in accordance with any manufacturers' specifications (e.g., for software) for example protecting against any environmental factors that may reduce the media's restoration effectiveness such as exposure to heat, moisture, or electromagnetic fields.
Controls shall be adopted to protect covered information from unauthorized disclosure or modification, including at least one (1) of the following:
1. use of locked containers;
2. delivery by hand;
3. tamper-evident packaging (which reveals any attempt to gain access); or
4. splitting of the consignment into more than one (1) delivery, and dispatch by different routes.</t>
  </si>
  <si>
    <t>Media shall be encrypted when being moved off site. Media shall be encrypted onsite unless physical security can be guaranteed.
The information system implements cryptographic mechanisms to protect the confidentiality and integrity of sensitive (non-public) information stored on digital media during transport outside of control areas.</t>
  </si>
  <si>
    <t>09.08u</t>
  </si>
  <si>
    <t>09.08v</t>
  </si>
  <si>
    <t>Electronic Messaging</t>
  </si>
  <si>
    <t>Legal considerations, including requirements for electronic signatures, shall be addressed. Approval shall be obtained prior to using external public services, including instant messaging or file sharing. Stronger levels of authentication controlling access from publicly accessible networks shall be implemented.
Stronger controls, such as electronic signatures, shall be implemented to protect certain electronic messages (e.g., clinical information).
The electronic messages shall be protected throughout the duration of its end-to-end transport path. Cryptographic mechanisms shall be employed to protect message integrity and confidentiality unless protected by alternative measures, e.g., physical controls.
The organization shall never send unencrypted sensitive information (e.g., covered information, PANs, FTI) by end-user messaging technologies (e.g., email, instant messaging, and chat).</t>
  </si>
  <si>
    <t>09.08w</t>
  </si>
  <si>
    <t>Interconnected Business Information Systems</t>
  </si>
  <si>
    <t>Security and business implications shall be addressed for interconnecting business information assets including:
1. policy and appropriate controls to manage information sharing;
2. excluding categories of sensitive business information and classified documents if the system does not provide an appropriate level of protection;
3. categories of personnel, contractors or business partners allowed to use the system and the locations from which it may be accessed;
4. restricting selected systems and facilities to specific categories of user; and
5. identifying the status of users (e.g., employees of the organization or contractors in directories for the benefit of other users).</t>
  </si>
  <si>
    <t>The organization:
1. Authorizes and approves connections of defined internal information system components or classes of components (defined in the applicable security plan) to the information system; and
2. Documents, for each internal connection, the interface characteristics, security requirements, and the nature of the information communicated along with their security and business implications.
Security and business implications shall be addressed for interconnecting business information assets including:
1. known vulnerabilities in the administrative and accounting systems where information is shared between different parts of the organization;
2. restricting access to diary information relating to selected individuals (e.g., personnel working on sensitive projects); and
3. vulnerabilities of information in business communication systems (e.g., recording phone calls or conference calls, confidentiality of calls, storage of facsimiles, opening mail, distribution of mail).
Interconnected business information systems shall be linked to other requirements and controls, including:
1. the separation of operational systems from interconnected system;
2. the retention and back-up of information held on the system; and
3. the fallback requirements and arrangements.
A baseline shall be established for basic security hygiene in interconnected systems.</t>
  </si>
  <si>
    <t>09.09x</t>
  </si>
  <si>
    <t>Electronic Commerce Services</t>
  </si>
  <si>
    <t>The confidentiality and integrity for electronic commerce shall be maintained by ensuring the following:
1. the level of confidence each party requires in each other's claimed identity (e.g., through authentication);
2. authorization processes associated with who may set prices, issue or sign key trading documents;
3. ensuring that trading partners are fully informed of their authorizations;
4. determining and meeting requirements for confidentiality, integrity, proof of dispatch and receipt of key documents, and the non-repudiation of contracts (e.g., associated with tendering and contract processes);
5. the level of trust required in the integrity of advertised price lists;
6. the confidentiality of any covered data or information;
7. the confidentiality and integrity of any order transactions, payment information, delivery address details, and confirmation of receipts;
8. the degree of verification appropriate to check payment information supplied by a customer;
9. selecting the most appropriate settlement form of payment to guard against fraud;
10. the level of protection required to maintain the confidentiality and integrity of order information;
11. avoidance of loss or duplication of transaction information;
12. liability associated with any fraudulent transactions; and
13. insurance requirements.</t>
  </si>
  <si>
    <t>A documented agreement shall be committed and maintained for electronic commerce arrangements between trading partners on the agreed terms of trading, including details of authorization. Other agreements with information service and value-added network providers shall also be required.
Attacks of the host(s) used for electronic commerce shall be addressed to provide resilient service(s). The security implications of any network interconnection required for the implementation of electronic commerce services shall be identified and addressed.
Cryptographic controls shall be used to enhance security, taking into account compliance with legal requirements.</t>
  </si>
  <si>
    <t>09.09y</t>
  </si>
  <si>
    <t>On-line Transactions</t>
  </si>
  <si>
    <t>Data involved in electronic commerce and online transactions shall be checked to determine if it contains covered information.
Security shall be maintained through all aspects of the transaction, ensuring that:
1. user credentials of all parties are valid and verified;
2. the transaction remains confidential; and
3. privacy associated with all parties involved is retained.
Protocols used to communicate between all involved parties shall be secured using cryptographic techniques (e.g., SSL).</t>
  </si>
  <si>
    <t>The use of electronic signatures by each of the parties involved in the transaction shall be required.
The organization shall ensure the storage of the transaction details are located outside of any publicly accessible environments (e.g., on a storage platform existing on the organization's intranet) and not retained and exposed on a storage medium directly accessible from the Internet.
Where a trusted authority is used (e.g., for the purposes of issuing and maintaining digital signatures and/or digital certificates) security shall be integrated and embedded throughout the entire end-to-end certificate/signature management process.
Communications path between all involved parties shall be encrypted. The protocols used for communications shall be enhanced to address any new vulnerability, and the updated versions shall be adopted as soon as possible.</t>
  </si>
  <si>
    <t>09.09z</t>
  </si>
  <si>
    <t>Publicly Available Information</t>
  </si>
  <si>
    <t>There shall be a formal approval process before information is made publicly available. In addition, all input provided from the outside to the system shall be verified and approved. The source (authorship) of publicly available information shall be stated.
The organization ensures that network access controls, operating system file permissions, and application configurations protect the integrity of information stored, processed, and transmitted by publicly accessible systems, as well as the integrity of publicly accessible applications.</t>
  </si>
  <si>
    <t>The organization shall:
1. designate individuals authorized to post information onto a publicly accessible information system;
2. train authorized individuals to ensure that publicly accessible information does not contain nonpublic information;
3. review the proposed content of information prior to posting onto the publically accessible information system prior to posting to ensure non-public information is not included;
4. review the content on the publicly accessible information systems for nonpublic information bi-weekly; and
5. remove nonpublic information from the publicly accessible information systems, if discovered.
The publicly accessible system shall be tested against weaknesses and failures prior to information being made available. Installation checklist and vulnerability testing shall be implemented to ensure security baselines and configuration baselines are met or exceeded.
Electronic publishing systems, especially those that permit feedback and direct entering of information, shall be carefully controlled so that:
1. information is obtained in compliance with any data protection legislation;
2. information input to, and processed by, the publishing system will be processed completely and accurately in a timely manner;
3. covered information will be protected during collection, processing, and storage; and
4. access controls to the publishing system do not allow unintended access to networks to which the system is connected.
Publicly available health information (as distinct from personal health information) shall be archived.</t>
  </si>
  <si>
    <t>Software, data, and other information requiring a high level of integrity being made available on a publicly available system, shall be protected by appropriate mechanisms, including digital signatures. The signatures themselves provide a convenient point for either access or denial of service attack, and require extra protection. Digital Signatures shall be protected on a secure, fault-tolerant system (e.g., increased capacity and bandwidth, service redundancy) with protected access and with full auditing.</t>
  </si>
  <si>
    <t>09.10aa</t>
  </si>
  <si>
    <t>Monitoring</t>
  </si>
  <si>
    <t>Audit Logging</t>
  </si>
  <si>
    <t>Information systems processing covered information shall create a secure audit record each time a user accesses, creates, updates, or archives covered information via the system.
The audit logs shall include:
1. a unique user identifier;
2. a unique data subject (e.g., the patient) identifier;
3. the function performed by the user (e.g., log-in, including failed attempts; record creation; access; update; etc.); and
4. the time and date that the function was performed.
Logs for operators or administrators shall also include:
1. the type of event that occurred (e.g., success or failure);
2. the time at which an event occurred;
3. information about the event (e.g., files handled) or failure (e.g., error occurred and corrective action taken);
4. the account(s) and administrator(s) or operator(s) involved; and
5. the process(es) involved.
Retention for audit logs shall be specified by the organization and retained accordingly.</t>
  </si>
  <si>
    <t>Messaging systems used to transmit messages containing covered information shall keep a log of message transmissions, such a log shall contain the time, date, origin, and destination of the message, but not its content. The organization shall carefully assess and determine the retention period for these audit logs, with particular reference to professional standards and legal obligations, in order to enable investigations to be carried out when necessary, and to provide evidence of misuse where necessary.
Audit logs shall include, but are not limited to:
1. dates, times, and details of key events (e.g., log-on and log-off);
2. records of successful and rejected system access attempts;
3. records of successful and rejected data and other resource access attempts;
4. changes to system configuration and procedures for managing configuration changes;
5. use of privileges;
6. use of system utilities and applications;
7. files accessed and the kind of access;
8. network addresses and protocols;
9. alarms raised by the access control system;
10. activation and de-activation of protection systems, including anti-virus systems and intrusion detection systems, and identification and authentication mechanisms; and
11. creation and deletion of system level objects.
The organization shall provide a rationale for why the auditable events are deemed adequate to support after-the-fact investigations of security incidents and which events require auditing on a continuous basis in response to specific situations. The listing of auditable events shall be reviewed and updated within every three hundred sixty-five (365) days. Information systems' audit logging systems shall be operational at all times while the information system being audited is available for use. Where necessary for highly sensitive logs, separation of duties and split key access shall be employed.
Audit records shall be retained for ninety (90) days, and old records archived for one (1) year to provide support for after-the-fact investigations of security incidents and to meet regulatory, and the organization's, retention requirements.</t>
  </si>
  <si>
    <t>CIS CSC v6 14.6
CIS CSC v6 16.14
CIS CSC v6 6.2
CIS CSC v6 7.4</t>
  </si>
  <si>
    <t>1. server alerts and error messages;
2. user log-on and log-off (successful or unsuccessful);
3. all system administration activities;
4. modification of privileges and access;
5. start-up and shutdown;
6. application modifications;
7. application alerts and error messages;
8. configuration changes;
9. account creation, modification, or deletion;
10. file creation and deletion;
11. read access to sensitive information;
12. modification to sensitive information; and
13. printing sensitive information.
The information system also generates audit records containing the following additional, more detailed, information:
1. Filename accessed;
2. Program or command used to initiate the event; and
3. Source and destination addresses.
Disclosures of covered information shall be recorded. Information type, date, time, receiving party, and releasing party shall be logged. The organization shall verify every ninety (90) days for each extract that the data is erased or its use is still required.
Account creation, modification, disabling, enabling and removal actions shall be automatically logged and audited providing notification, as required, to appropriate individuals.</t>
  </si>
  <si>
    <t>CIS CSC v6 5.4</t>
  </si>
  <si>
    <t>09.10ab</t>
  </si>
  <si>
    <t>Monitoring System Use</t>
  </si>
  <si>
    <t>The organization shall comply with all relevant legal requirements applicable to its monitoring activities. Items that shall be monitored include:
1. authorized access; and
2. unauthorized access attempts.
The organization specifies how often audit logs are reviewed, how the reviews are documented, and the specific roles and responsibilities of the personnel conducting the reviews, including the professional certifications or other qualifications required.
The organization shall periodically test and its monitoring and detection processes, remediate deficiencies, and improve its processes.
Information collected from multiple sources shall be aggregated for review.</t>
  </si>
  <si>
    <t>CIS CSC v6 8.3</t>
  </si>
  <si>
    <t>nformation systems containing covered information shall actively be provided with automated assets for monitoring events of the system(s), detecting attacks, and analyzing logs and audit trails that:
1. allow the identification of all system users who have accessed or modified a given record(s) over a given period of time; and
2. allow the identification of all records that have been accessed or modified by a given system user over a given period of time.
The organization monitors (e.g., host-based monitoring) the information system to identify irregularities or anomalies that are indicators of a system malfunction or compromise and help confirm the system is functioning in an optimal, resilient and secure state.
Monitoring devices shall be strategically deployed within the information system (e.g., at selected perimeter locations, near server farms supporting critical applications) to collect essential information. Monitoring devices shall also be deployed at ad hoc locations within the system to track specific transactions. Additionally, these devices shall be used to track the impact of security changes to the information system.
The organization deploys NetFlow collection and analysis to DMZ network flows to detect anomalous activity.
The organization:
1. Monitors physical access to the facility where the information system resides to detect and respond to physical security incidents;
2. Reviews physical access logs weekly and upon occurrence of security incidents involving physical security; and
3. Coordinates results of reviews and investigations with the organization's incident response capability.
Monitoring of authorized access shall include:
1. the user ID;
2. the date and time of key events;
3. the types of events;
4. the files accessed; and
5. the program/utilities used
All privileged operations shall be monitored including:
1. the use of privileged accounts (e.g., supervisor, root, administrator);
2. the system start-up and stop; and
3. I/O device attachment/detachment.
Monitoring of unauthorized access attempts shall include:
1. failed or rejected user actions, including attempts to access deactivated accounts;
2. failed or rejected actions involving data and other resources;
3. access policy violations and notifications for network gateways and firewalls; and
4. alerts from proprietary intrusion detection systems.
System alerts or failures shall be monitored including:
1. console alerts or messages;
2. system log exceptions;
3. network management alarms;
4. alarms raised by the access control system (e.g., intrusion detection, intrusion prevention, or networking monitoring software); and
5. changes to, or attempts to change, system security settings and controls.
The information system shall provide the capability to automatically process audit records in the information system for events of interest based on selectable event criteria.
Systems shall support audit reduction and report generation that supports expeditious, on-demand review, analysis, reporting and after-the-fact incident investigations of security incidents and does not alter the original content or time marking of audit records.</t>
  </si>
  <si>
    <t>CIS CSC v6 12.2
CIS CSC v6 12.9
CIS CSC v6 13.7
CIS CSC v6 15.9
CIS CSC v6 16.10
CIS CSC v6 16.8
CIS CSC v6 6.5
CIS CSC v6 8.1</t>
  </si>
  <si>
    <t>Unauthorized remote connections to the information systems shall be monitored and reviewed at least quarterly, and appropriate action shall be taken if an unauthorized connection is discovered.
The results of monitoring activities shall be reviewed daily, through the use of automated tools, for:
1. all security events;
2. logs of all critical system components; and
3. logs of all servers that perform security functions like intrusion detection system (IDS), intrusion prevention system (IPS) and authentication, authorization, and accounting protocol (AAA) servers (for example, RADIUS).
The automated tools shall generate alert notification for technical staff review and assessment.
The organization shall review logs of all other system components periodically based on its policies and risk management strategy, as determined by the organization's annual risk assessment.
System records shall be reviewed for:
1. initialization sequences;
2. log-ons and errors;
3. system processes and performance; and
4. system resources utilization.
The reviews shall be conducted daily, and the results shall be used to determine anomalies on demand. An alert notification shall be generated for technical personnel to review and analyze.
Suspicious activity or suspected violations on the information system identified during the review process shall be investigated, with findings reported to appropriate officials and appropriate actions taken in accordance with the incident response or organizational policies.
Manual reviews of system audit records shall be performed randomly on demand, but at least once every thirty (30) days.
The organization shall employ automated mechanisms to integrate the audit review, analysis, and reporting processes to support organizational processes for investigation and response to suspicious activities.
The organization shall employ automated tools to support near real-time analysis of events and maintain an audit log to track prohibited sources and services. Inbound and outbound communications shall be monitored at an organization-defined frequency for unusual or unauthorized activities or conditions.
The organization shall specify the permitted actions for information system processes, roles, and/or users associated with review, analysis, and reporting of audit records (e.g., read, write, execute, append, and delete).
The organization deploys a change-detection mechanism (e.g., file-integrity monitoring tools) to alert personnel to unauthorized modification of critical system files, configuration files, or content files; configures the software to perform critical file comparisons at least weekly, and responds to any alerts generated.
The information system shall provide near-real-time alerts when the following indications of compromise or potential compromise occur:
1. presence of malicious code;
2. unauthorized export of information;
3. signaling to an external information system; or
4. potential intrusions.
The organization analyzes and correlates audit records across different repositories using a security information and event management (SIEM) tool or log analytics tools for log aggregation and consolidation from multiple systems/machines/devices, and correlates this information with input from non-technical sources to gain and enhance organization-wide situational awareness. Using the SIEM tool, the organization (system administrators and security personnel) devises profiles of common events from given systems/machines/devices so that it can tune detection to focus on unusual activity, avoid false positives, more rapidly identify anomalies, and prevent overwhelming analysts with insignificant alerts.</t>
  </si>
  <si>
    <t>CIS CSC v6 12.10
CIS CSC v6 12.2
CIS CSC v6 12.8
CIS CSC v6 13.3
CIS CSC v6 13.6
CIS CSC v6 13.9
CIS CSC v6 20.2
CIS CSC v6 6.4
CIS CSC v6 6.6</t>
  </si>
  <si>
    <t>The organization monitors the use and attempted use of removable media in the organization's information systems.
The organization monitors all traffic leaving the organization (e.g., through the use of a proxy server as required in 01.o) to detect any unauthorized use of encryption, terminate the connection and take corrective action, (e.g., discipline the responsible party IAW 02.f, remediate the infected system).
The organization treats enterprise access from VLANs with BYOD systems or other untrusted devices (e.g., legacy medical devices) as untrusted, and filters and audits this access accordingly.
The organization profiles each user's typical account usage by determining normal time-of-day access and access duration, and generates reports that indicate users who have logged in during unusual hours or have exceeded their normal login duration, which includes flagging the use of the user's credentials from a computer other than computers on which the user generally works.
Network boundary devices, including firewalls, network-based IPS, and inbound and outbound proxies, are configured to verbosely log all traffic (both allowed and blocked) arriving at the device, which at a minimum shall include the full packet header information and payload of the traffic destined for or passing through the network perimeter.
The organization employs automated tools to continuously monitor workstations, servers, and mobile devices with anti-virus, anti-spyware, personal firewalls, and host-based IPS functionality. All malware detection events should be sent to enterprise anti-malware administration tools and event log servers.
To help identify covert channels exfiltrating data through a firewall, the organization configures the built-in firewall session tracking mechanisms included in many commercial firewalls to identify TCP sessions that last an unusually long time for the given organization and firewall device, alerting personnel about the source and destination addresses associated with these long sessions.
The organization uses network-based DLP solutions to monitor and control the flow of data within the network. Any anomalies that exceed the normal traffic patterns are noted and appropriate action is taken to address them. The network-based DLP solutions are also used to monitor for sensitive information (e.g., personally identifiable information), keywords, and other document characteristics to discover unauthorized attempts to exfiltrate data across network boundaries and block such transfers while alerting information security personnel.
The organization uses host-based data loss prevention (DLP) to enforce ACLs even when data is copied off a server.
The organization controls and monitors any user or system accounts used to perform penetration testing to make sure they are only being used for legitimate purposes, and are removed or restored to normal function after testing is over.</t>
  </si>
  <si>
    <t>09.10ac</t>
  </si>
  <si>
    <t>Protection of Log Information</t>
  </si>
  <si>
    <t>Access to system audit tools and audit trails shall be safeguarded from unauthorized access and use to prevent misuse or compromise of logs.</t>
  </si>
  <si>
    <t>Access to audit tools and audit trails shall be limited to those with a job-related need. Authorized and unauthorized access attempts to the audit system and audit trails shall be logged and protected from modification.
Controls shall protect against unauthorized changes and operational problems with the logging system(s) including:
1. promptly back up audit trail files to a centralized log server or media that is difficult to alter;
2. alterations to the message types that are recorded (e.g., write-once media); and
3. log files being edited or deleted.
The organization authorizes access to management of audit functionality to a specific subset of privileged users defined by the organization.</t>
  </si>
  <si>
    <t>The organization shall implement file-integrity monitoring or change-detection software on logs to ensure that existing log data cannot be changed without generating alerts (although new data being added should not cause an alert), and respond to any alerts generated.
The information system:
1. Alerts defined personnel or roles (defined in the applicable security plan) in the event of an audit processing failure; and
2. Takes the following additional actions in response to an audit failure:
i. Shutdown the information system,
ii. Stop generating audit records, or
iii. Overwrite the oldest records, in the case that storage media is unavailable.
Write logs for external-facing technologies (wireless, firewalls, DNS, mail) onto a secure, centralized log server or media device on the internal LAN.</t>
  </si>
  <si>
    <t>Audit logs are archived and digitally signed on a periodic basis.</t>
  </si>
  <si>
    <t>09.10ad</t>
  </si>
  <si>
    <t>Administrator and Operator Logs</t>
  </si>
  <si>
    <t>Organizations shall ensure that proper logging is enabled in order to audit administrator activities.
System administrator and operator logs shall be reviewed on a regular basis.</t>
  </si>
  <si>
    <t>An intrusion detection system managed outside of the control of system and network administrators shall be used to monitor system and network administration activities for compliance.</t>
  </si>
  <si>
    <t>09.10ae</t>
  </si>
  <si>
    <t>Fault Logging</t>
  </si>
  <si>
    <t>Faults reported by users or by system programs related to problems with information processing or communications systems shall be logged.
There shall be clear rules for handling reported faults including:
1. review of fault logs by authorized personnel in an expeditious manner to ensure that faults have been satisfactorily resolved; and
2. review of corrective measures to ensure that controls have not been compromised, and that the action taken is fully authorized.
Error logging shall be enabled if this system function is available.</t>
  </si>
  <si>
    <t>The information system shall:
1. identify potentially security-relevant error conditions;
2. generate error messages that provide information necessary for corrective actions without revealing information that could be exploited by adversaries in error logs and administrative messages that could be exploited by adversaries; and
3. reveal error messages only to authorized personnel.
The information system shall provide automated real-time alerts when faults or errors occur. Covered information shall not be listed in the logs or associated administrative messages.</t>
  </si>
  <si>
    <t>CIS CSC v6 18.5</t>
  </si>
  <si>
    <t>09.10af</t>
  </si>
  <si>
    <t>Clock Synchronization</t>
  </si>
  <si>
    <t>The organization shall synchronize all system clocks and times where a computer or communications device has the capability to operate a real-time clock. This clock shall be set to an agreed standard received from industry-accepted time sources, either Coordinated Universal Time (UTC) or International Atomic Time and shall be accurate to within thirty (30) seconds.
The correct interpretation of the date/time format shall be used to ensure that the timestamp reflects the real date/time (e.g., daylight savings).
The information system's internal information system clocks shall synchronize daily and at system boot to one or more authoritative sources (e.g., NIST Internet Time Servers or the U.S. Naval Observatory Stratum-1 NTP servers) when the time difference is greater than thirty (30) seconds.</t>
  </si>
  <si>
    <t>Time data shall be protected according to the organization's access controls (see 01.c) and logging controls (see 09.ad).</t>
  </si>
  <si>
    <t>CIS CSC v6 6.1</t>
  </si>
  <si>
    <t>To ensure that security is an integral part of information systems.</t>
  </si>
  <si>
    <t>Control Category # 10.0: Information Systems Acquisition, Development and Maintenance</t>
  </si>
  <si>
    <t>10.01a</t>
  </si>
  <si>
    <t>Security Requirements of Information Systems</t>
  </si>
  <si>
    <t>Security Requirements Analysis and Specification</t>
  </si>
  <si>
    <t>The organization shall develop, disseminate, and review/update annually:
1. a formal, documented system and information integrity policy that addresses purpose, scope, roles, responsibilities, management commitment, coordination among organizational entities, and compliance; and
2. formal, documented procedures to facilitate the implementation of the system and information integrity policy and associated system and information integrity controls.
Specifications for the security control requirements shall include that security controls be incorporated in the information system, supplemented by manual controls as needed. These considerations shall be applied when evaluating software packages, developed or purchased.
Security requirements and controls shall reflect the business value of the information assets involved (see 7.d), and the potential business damage that might result from a failure or absence of security.
For purchased commercial product, a formal acquisition process shall be followed. Contracts with the supplier shall include the identified security requirements. Where the security functionality in a proposed product does not satisfy the specified requirement, then the risk introduced and associated controls shall be reconsidered prior to purchasing the product. Where additional functionality is supplied, and causes a security risk, this shall be disabled or mitigated through application of additional controls.
The organization shall require developers of information systems, components, and services to identify (document) early in the system development life cycle, the functions ports, protocols, and services intended for organizational use.</t>
  </si>
  <si>
    <t>Information security and privacy shall be addressed in all phases of the project management methodology. Organizations shall establish and appropriately protect a secure development environment for system development and integration efforts that cover the entire system development life cycle.
The organization shall apply information system security engineering principles in the specification, design, development, implementation, and modification of security requirements and controls in developed and acquired information systems. Organizations shall include business requirements for the availability of information systems when specifying security and privacy requirements. Where availability cannot be guaranteed using existing architectures, redundant components or architectures should be considered along with the risks associated with implementing such redundancies.
Specifications for the security and privacy control requirements shall include that automated controls be incorporated in the information system, supplemented by manual controls as needed. This shall be evidenced in a formal System Development Life Cycle (SDLC), which shall cover request initiation, requirements definition, analysis, communication, conflict detection and resolution, and evolution of requirements.
The organization's security risk management process shall be integrated into all SDLC activities. System requirements for information security and processes for implementing security shall be integrated in the requirements definition phase. Also in the SDLC initial planning or requirement stage, Data Classification and risk of the assets shall be assigned to ensure appropriate controls will be considered and the correct project team members are involved. The risk and classification activities shall require sign-off by management.
Organizations developing software or systems shall perform thorough testing and verification during the development process. Independent acceptance testing should then be undertaken (both for in-house and for outsourced developments) to ensure the system works as expected and only as expected. The extent of testing should be in proportion to the importance and nature of the system.
Information security roles and responsibilities are defined and documented throughout the system development life cycle.
Commercial products sought to store and/or process covered information shall undergo a security assessment and/or security certification by a qualified assessor prior to implementation. (Not applicable to operating system software).</t>
  </si>
  <si>
    <t>The organization develops enterprise architecture with consideration for information security and privacy, and the resulting risk to organizational operations, organizational assets, individuals, and other organizations.
The organization shall:
• Develop an information security architecture for the information system that:
o Describes the overall philosophy, requirements, and approach to be taken with regard to protecting the confidentiality, integrity, and Copyright 2018 © HITRUST. This document is property of HITRUST and may not be used, disclosed or reproduced, in whole or part, without
the express written consent of HITRUST. The unauthorized copying, dissemination or use of this document or any information contained
therein may constitute a violation of U.S. law and be grounds for civil or criminal penalties. This document contains information owned by
HITRUST and/or its suppliers. Such information may be used only for the internal or personal use of a HITRUST licensee and only during
and subject to the terms and conditions of a valid HITRUST license. All rights reserved.
Page 504
of
668
availability of organizational information;
o Describes how the information security architecture is integrated into, and supports, the enterprise architecture; and
o Describes any information security assumptions about, and dependencies on, external services.
• Reviews and updates (as necessary) the information security and privacy architecture whenever changes are made to the enterprise architecture; and
• Ensures that planned information security and privacy architecture changes are reflected in the security plan and organizational procurements/acquisitions.
The organization shall include security functional, strength and assurance requirements; security-related documentation requirements; and developmental and evaluation-related assurance requirements in information system acquisition contracts based on applicable laws, policies, standards, guidelines and business needs. The organization requires the developer of the information system, system component, or information system service to provide:
• a description of the functional properties of the security and privacy controls to be employed; and
• design and implementation information for the security and privacy controls to be employed that includes: security&amp;#45;and privacy-relevant external system interfaces at sufficient detail to understand the existence, purpose, and use of all such interfaces and high-level design documentation at sufficient detail to prove the security and privacy control implementation.
The organization documents all existing outsourced information services and conducts an organizational assessment of risk prior to the acquisition or outsourcing of information services.</t>
  </si>
  <si>
    <t>10.02b</t>
  </si>
  <si>
    <t>Correct Processing in Applications</t>
  </si>
  <si>
    <t>Input Data Validation</t>
  </si>
  <si>
    <t>For organizations doing system development (e.g., applications, databases), checks shall be applied to the input of business transactions, standing data, and parameter tables - and minimally for covered information.
The organization shall develop applications based on secure coding guidelines to prevent common coding vulnerabilities in software development processes including, but not limited to:
• injection flaws, particularly SQL injection. (Validate input to verify user data cannot modify meaning of commands and queries, utilize parameterized queries, etc.)
• buffer overflow. (Validate buffer boundaries and truncate input strings.)
• insecure cryptographic storage. (Prevent cryptographic flaws.)
• insecure communications. (Properly encrypt all authenticated and sensitive communications.)
• improper error handling. (Do not leak information via error messages.)
• broken authentication/sessions (Prevent unauthorized individuals from compromising legitimate account credentials, keys or session tokens that would otherwise enable an intruder to assume the identity of an authorized user).
For Web applications and application interfaces (internal or external), this also includes but is not limited to:
• cross-site scripting (XSS) (Validate all parameters before inclusion, utilize context-sensitive escaping, etc.)
• improper access control, such as insecure direct object references, failure to restrict URL access, directory traversal, and failure to restrict user access functions (Properly authenticate users and sanitize input. Do not expose internal object references to users.)
• cross-site request forgery (CSRF). (Do not reply on authorization credentials and tokens automatically submitted by browsers.)
Web-based applications shall be checked for the most current OWASP top 10 input-validation-related vulnerabilities.
Alternatively, the inclusion of input validation checks in the testing methodology shall be in place, and performed at least annually. Input validation testing can be manually performed.
The following input validation procedures shall be performed:
• dual input or other input checks, such as boundary checking or limiting fields to specific ranges of input data, to detect the following errors:
• out-of-range values invalid characters in data fields missing or incomplete data
• exceeding upper and lower data volume limits unauthorized or inconsistent control data periodic review of the content of key fields or data files to confirm their validity and integrity;
• procedures for responding to validation errors;
• procedures for testing the plausibility of the input data;
• verifying the identity of an individual opening or updating an account;
• defining the responsibilities of all personnel involved in the data input process;
• and creating a log of the activities involved in the data input process (see 9.aa).</t>
  </si>
  <si>
    <t>CIS CSC v6 18.4</t>
  </si>
  <si>
    <t>Applications that store, process or transmit covered information shall undergo application vulnerability testing at least annually by a qualified party, with an emphasis on input validation controls. Application input validation testing shall be automated through use of tools or other non-manual methods.
Additionally, the organization shall:
1. develop and document system and information integrity policy and procedures;
2. disseminate the system and information integrity policy and procedures to appropriate areas within the organization;
3. assign responsible parties within the organization to annually review system and information integrity policy and procedures; and
4. update the system and information integrity policy and procedures when organizational review indicates updates are required.
The information system shall check the validity of organization-defined information inputs for accuracy, completeness, validity, and authenticity as close to the point of origin as possible.
For public-facing Web applications, address new threats and vulnerabilities on an ongoing basis and ensure these applications are protected against known attacks by either of the following methods:
• reviewing applications via manual or automated application vulnerability security assessment tools or methods, at least annually and after any changes;
• installing an automated technical solution that detects and prevents Web-based attacks (e.g., a Web-application firewall) in front of public-facing Web applications, to continually check all traffic.
If a public-facing application is not Web-based, the organization implements a network-based firewall specific to the application type.
If the traffic to the public-facing application is encrypted, the device should either sit behind the encryption or be capable of decrypting the traffic prior to analysis.
For in-house developed software, the organization ensures that explicit error checking is performed and documented for all input, including for size, data type, and acceptable ranges or formats.
Procedures, guidelines and standards for the development of applications shall be periodically reviewed, assessed and updated as necessary by the appointed senior-level information security official of the organization.</t>
  </si>
  <si>
    <t>CIS CSC v6 18.2
CIS CSC v6 18.3
CIS CSC v6 18.4
CIS CSC v6 18.7
CIS CSC v6 9.6</t>
  </si>
  <si>
    <t>The organization tests all systems that are part of critical business processes for proper configuration and application-level vulnerabilities prior to deployment.
The organization places application firewalls in front of its critical servers to verify and validate the traffic going to the server. Any unauthorized services or traffic should be blocked and an alert generated.</t>
  </si>
  <si>
    <t>10.02c</t>
  </si>
  <si>
    <t>Control of Internal Processing</t>
  </si>
  <si>
    <t>For organizations doing system development (e.g., applications, databases), the design and implementation of applications shall ensure that the risks of processing failures leading to a loss of integrity are minimized.
Data integrity controls shall address:
• the use of add, modify, and delete functions to implement changes to data;
• the procedures to prevent programs running in the wrong order or running after failure of prior processing (see 9.a);
• the use of appropriate programs to recover from failures to ensure the correct processing of data; and
• protection against attacks using buffer overruns/overflows.
A checklist for validation checking shall be prepared, activities documented, and the results shall be kept secure. The checks to be incorporated include the following and can be manual:
• session or batch controls, to reconcile data file balances after transaction updates;
• balancing controls, to check opening balances against previous closing balances, namely:
• run-to-run controls file update totals program-to-program controls validation of system-generated input data (see 10.b);
• checks on the integrity, authenticity or any other security feature of data or software downloaded, or uploaded, between central and remote computers;
• hash totals of records and files;
• checks to ensure that application programs are run at the correct time;
• checks to ensure that programs are run in the correct order and terminate in case of a failure, and that further processing is halted until the problem is resolved;
and creating an automated log of the activities involved in the processing (see 9.aa).</t>
  </si>
  <si>
    <t>Applications shall undergo application vulnerability testing annually by a qualified party, focusing on the use of add, modify, and delete functions to implement changes to data, and attacks using buffer overruns/overflows.
Automated validation checks shall be conducted at an organization-defined frequency but no less than monthly and/or after organization-defined security-relevant events, through use of tools or other non-manual methods to detect unauthorized changes to information, firmware and software. Information system flaws shall be identified, reported, and corrected. All appropriate information pertaining to the discovered flaws in the information system, including the cause of the flaws, mitigation activities, and lessons learned shall be collected.
The organization shall perform an integrity check of software and information daily.
The organization incorporates the detection of unauthorized security-relevant changes to the information system into the organization incident response capability to ensure that such detected events are tracked, monitored, corrected, and available for historical purposes.
The information system shall provide notification of failed security verification tests.
Automated validation checks shall be conducted at an organization-defined frequency but no less than monthly and/or after organization-defined security-relevant events automated through use of tools or other non-manual methods to detect unauthorized changes to information, firmware and software.
The organization shall employ integrity verification tools to detect unauthorized, security-relevant configuration changes to software and information.</t>
  </si>
  <si>
    <t>10.02d</t>
  </si>
  <si>
    <t>Message Integrity</t>
  </si>
  <si>
    <t>The information system provides mechanisms to protect the authenticity of communications sessions.
Cryptographic controls (see 10.f) shall be implemented to ensure message authentication and integrity for covered information applications.
The system shall implement one (1) of the following integrity protection algorithms:
• HMAC-SHA-1
• HMAC-MD5
See NIST SP800-52 Guidelines for the Selection and Use of Transport Layer Security (TLS) Implementations for more information on implementing integrity checks for information transmissions.</t>
  </si>
  <si>
    <t>10.02e</t>
  </si>
  <si>
    <t>Output Data Validation</t>
  </si>
  <si>
    <t>For organizations doing system development (e.g., applications, databases), output validation shall be manually or automatically performed.
Output validation shall include:
• plausibility checks to test whether the output data is reasonable;
• reconciliation control counts to ensure processing of all data;
• providing sufficient information for a reader (i.e. to ensure that the patient they are treating matches the information retrieved, or subsequent processing system to determine the accuracy, completeness, precision, and classification of the information);
• procedures for responding to output validation tests;
• defining the responsibilities of all personnel involved in the data output process; and
• creating an automated log of activities in the data output validation process.</t>
  </si>
  <si>
    <t>Output validation checks shall be automated.</t>
  </si>
  <si>
    <t>10.03f</t>
  </si>
  <si>
    <t>Cryptographic Controls</t>
  </si>
  <si>
    <t>Policy on the Use of Cryptographic Controls</t>
  </si>
  <si>
    <t>The cryptographic policy shall address the use of encryption for protection of covered information transported by mobile or removable media, devices or across communication lines. Supporting cryptographic procedures shall address:
• the required level of protection (e.g., the type and strength of the encryption algorithm required); and
• specifications for the effective implementation throughout the organization (i.e. which solution is used for which business processes).
The cryptographic policy shall be aligned with the organization's data protection and privacy policy (see 06.d)</t>
  </si>
  <si>
    <t>When implementing the organization's cryptographic policy and procedures, the regulations and national restrictions that apply to the use of cryptographic techniques in different parts of the world and to the issues of trans-border flow of encrypted information (see 06.f) shall be adhered to.</t>
  </si>
  <si>
    <t>10.03g</t>
  </si>
  <si>
    <t>Key Management</t>
  </si>
  <si>
    <t>All cryptographic keys shall be protected against modification, loss, and destruction. In addition, secret and private keys shall require protection against unauthorized disclosure. Cryptographic keys shall be limited to the fewest number of custodians necessary. Equipment used to generate, store and archive keys shall be physically protected, and encryption keys shall be stored separately from encrypted data.
If manual clear-text key-management procedures are used, the organization shall split knowledge and control of keys (e.g., requiring multiple individuals, knowing only their respective key, comprising the whole key).
Keys shall not be stored in the Cloud (i.e. at the cloud provider in question), but maintained by the cloud consumer or trusted key management provider. Key management and key usage are separated duties.</t>
  </si>
  <si>
    <t>A key management system shall be based on a formal set of standards, procedures, and secure methods for:
• verifying user identity prior to generating new certificates or keys;
• generating keys for different cryptographic systems and different applications;
• generating and obtaining public key certificates;
• distributing keys to intended users, including how keys should be activated when received;
• storing keys in the fewest possible locations, including how authorized users obtain access to keys;
• changing or updating keys including rules on when keys should be changed and how this will be done:
• as deemed necessary and recommended by the associated application; and
• at least annually;
• revoking keys, including how keys should be withdrawn or deactivated (e.g., when keys have been compromised or suspected to have been compromised or when a user leaves an organization, in which case keys shall also be archived);
• recovering keys that are lost or corrupted as part of business continuity management (e.g., for recovery of encrypted information);
• archiving keys (e.g., for information archived or backed up);
• destroying keys; and
• logging and auditing of key management related activities.
In order to reduce the likelihood of compromise, activation, and deactivation, dates for keys shall be defined so that the keys can only be used for a limited period of time. This period of time shall be dependent on the circumstances under which the cryptographic control is being used, and the perceived risk, however the period of time shall not exceed one (1) year. The organization shall prevent the unauthorized substitution of keys.
Cryptographic key custodians shall be required to sign a form stating they understand and accept their key custodian responsibilities.
In addition to securely managing secret and private keys, the authenticity of public keys shall also be addressed. This authentication process shall be done using public key certificates issued by a certification authority, which shall be a recognized organization with suitable controls and procedures in place to provide the required degree of trust.</t>
  </si>
  <si>
    <t>10.04h</t>
  </si>
  <si>
    <t>Security of System Files</t>
  </si>
  <si>
    <t>Control of Operational Software</t>
  </si>
  <si>
    <t>To minimize the risk of corruption to operational systems, the following procedures shall be implemented to control changes:
• the updating of the operational software, applications, and program libraries shall only be performed by authorized administrators; and
• operational systems shall only hold approved programs or executable code (i.e. no development code or compilers).
Vendor supplied software used in operational systems shall be maintained at a level supported by the supplier.
The organization uses the latest version of Web browsers on operational systems to take advantage of the latest security functions in the application.
The organization shall maintain information systems according to a current baseline configuration and configure system security parameters to prevent misuse. The operating system shall have in place supporting technical controls such as antivirus, file integrity monitoring, host-based (personal) firewalls or port filtering tools, and logging as part of their baseline.
Any decision to upgrade to a new release shall take into account the business requirements for the change, and the security and privacy impacts of the release (e.g., the introduction of new security functionality or the number and severity of security problems affecting this version).
If systems or system components in production are no longer supported by the developer, vendor, or manufacturer, the organization must show evidence of a formal migration plan approved by management to replace the system or system components.
Rules for the migration of software from development to operational status shall be defined and documented by the organization hosting the affected application(s), including that development, test, and operational systems be separated (physically or virtually) to reduce the risks of unauthorized access or changes to the operational system.</t>
  </si>
  <si>
    <t>CIS CSC v6 18.1
CIS CSC v6 18.7
CIS CSC v6 7.1
CIS CSC v6 9.2</t>
  </si>
  <si>
    <t>Applications and operating system software shall only be implemented after successful testing. The tests shall include tests on usability, security, and effects on other systems, and shall be carried out on separate systems. It shall be ensured that all corresponding program source libraries have been updated.
A configuration control system shall be used to keep control of all implemented software as well as the system documentation.
A rollback strategy shall be in place before changes are implemented.
An audit log shall be maintained of all updates to operational program libraries.
Previous versions of application software shall be retained as a contingency measure. Old versions of software shall be archived, together with all required information and parameters, procedures, configuration details, and supporting software for as long as the data is retained in archive or as dictated by the organization's data retention policy.
Physical or logical access shall only be given to suppliers for support purposes when necessary, and with management approval. The supplier's activities shall be monitored.
The organization prevents program execution in accordance with the list of unauthorized (blacklisted) software programs and rules authorizing the terms and conditions of software program usage.
The organization:
• identifies unauthorized (blacklisted) software on the information system, including servers, workstations and laptops;
• employs an allow-all, deny-by-exception policy to prohibit the execution of known unauthorized (blacklisted) software on the information system; and
• reviews and updates the list of unauthorized (blacklisted) software periodically, but no less than annually.</t>
  </si>
  <si>
    <t>CIS CSC v6 2.1
CIS CSC v6 2.2
CIS CSC v6 7.2
CIS CSC v6 7.3
CIS CSC v6 7.5</t>
  </si>
  <si>
    <t>The organization's list of authorized software and version (whitelist) should be monitored by file integrity checking tools to validate the list has not been modified.
The organization deploys application whitelisting technology that allows systems to run software only if it is authorized to execute (whitelisted) and prevents execution of all other software on the system.
Unnecessary browser and email client plugins and/or add-on applications that are not absolutely necessary for the functionality of the application are uninstalled or disabled. Each plugin shall utilize application / URL whitelisting and only allow the use of the application for pre-approved domains.
The organization limits the use of unnecessary scripting languages in all Web browsers and email clients. This includes the use of languages such as ActiveX and JavaScript on systems where it is unnecessary to support such capabilities.
The organization deploys two (2) separate browser configurations to each system. One configuration is used for general Web browsing, disables the use of all plugins and unnecessary scripting languages, and is generally configured with limited functionality. The other configuration shall allow for more browser functionality but is only used to access specific Websites that require the use of such functionality.</t>
  </si>
  <si>
    <t>Critical system file scans are performed during system boot and every twelve (12) hours. Malicious code is blocked and quarantined, and an alert is sent to administrators in response to malicious code detection. The organization shall address the receipt of false positives during malicious code detection and eradication and the resulting potential impact on the availability of the information system.
Malicious code protection mechanisms shall be centrally managed.
For systems considered to be not commonly affected by malicious software, the organization shall perform periodic assessments to identify and evaluate evolving malware threats in order to confirm whether such systems continue to not require anti-virus software.
The organization shall:
1. employ malicious code protection mechanisms at information system entry and exit points to detect and eradicate malicious code;
2. implement spam protection mechanisms at information system entry and exit points to detect and take action on unsolicited messages transported by email, email attachments, Web accesses, or other common means;
3. automatically update malicious code and spam protection mechanisms (including signature definitions) when new releases are available in accordance with the organization's configuration management policy and procedures;
4. configure malicious code protection mechanisms to perform periodic scans of the information system according to organization guidelines and real-time scans of files from external sources at either endpoints or network entry/exit points as the files are downloaded, opened, or executed in accordance with organizational security policy; and block malicious code, quarantine malicious code, or send alerts to administrator in response to malicious code detection; and
5. address the receipt of false positives during malicious code detection and eradication and the resulting potential impact on the availability of the information system.
Malicious code and spam protection mechanisms shall be centrally managed.
User functionality (including user interface services [e.g., Web services]) shall be separated from information system management (e.g., database management systems) functionality.
The information system must implement safeguards to protect its memory from unauthorized code execution.</t>
  </si>
  <si>
    <t>10.04i</t>
  </si>
  <si>
    <t>Protection of System Test Data</t>
  </si>
  <si>
    <t>The use of operational databases containing covered information for non-production (e.g., testing) purposes shall be avoided. If covered, or otherwise sensitive, information must be used for testing purposes, all sensitive details and content shall be removed or modified beyond recognition (e.g., de-identified) before use.
The following requirements shall be applied to protect data, when used for testing purposes:
• the access control procedures, which apply to operational application systems, shall also apply to test application systems (see 1.0);
• there shall be formal management authorization for instances where operational information is copied to a non-production application system; and
• operational information and test accounts shall be erased from a test application system immediately after the testing is complete.</t>
  </si>
  <si>
    <t>Level 1 plus:
The following requirements shall be applied to protect operational data, when used for testing purposes:
• security controls shall be equally applied to non-production environments as production environments;
• all instances where covered information is used in non-production environments must be documented; and
• the copying, use and erasure of operational information shall be logged to provide an audit trail.
Personnel developing and testing system code shall not have access to production libraries.</t>
  </si>
  <si>
    <t>CIS CSC v6 18.9</t>
  </si>
  <si>
    <t>10.04j</t>
  </si>
  <si>
    <t>Access Control to Program Source Code</t>
  </si>
  <si>
    <t>Access to program source code (code written by programmers, which is compiled and linked to create executables) and associated items (such as designs, specifications, verification plans and validation plans) shall be strictly controlled, in order to prevent the introduction of unauthorized functionality and to avoid unintentional changes. An organization will not have access to source code for the majority of purchased software applications, and this requirement does not apply.</t>
  </si>
  <si>
    <t>Level 1 plus:
Program source code shall be stored in a central location, specifically in program source libraries.
The following requirements shall be implemented (see 1.0) to control access to such program source libraries in order to reduce the potential for corruption of computer programs:
• program source libraries shall not be held in operational systems;
• the program source code and the program source libraries shall be managed according to established procedures;
• access to program source libraries shall be strictly limited to that which is needed to perform a job function;
• the updating of program source libraries and associated items, and the issuing of program sources to programmers shall only be performed after appropriate authorization has been received;
• program listings shall be held in a secure environment (see 9.r);
• an audit log shall be maintained of all accesses to program source libraries; and
• maintenance and copying of program source libraries shall be subject to strict change control procedures (see 10.k).</t>
  </si>
  <si>
    <t>10.05k</t>
  </si>
  <si>
    <t>Security in Development and Support Processes</t>
  </si>
  <si>
    <t>Change Control Procedures</t>
  </si>
  <si>
    <t>Project and support environments shall be strictly controlled. Managers responsible for application systems shall also be responsible for the security of the project or support environment. They shall ensure that all proposed system changes are reviewed to check that they do not compromise the security of either the system or the operating environment.
The organization manages changes to mobile device operating systems, patch levels, and/or applications through a formal change management process.</t>
  </si>
  <si>
    <t>Level 1 plus:
A formal, documented configuration management policy that addresses purpose, scope, roles, responsibilities, management commitment, coordination among organizational entities, and compliance shall be developed. Configuration management policy/procedures shall be reviewed/updated annually.
The organization shall develop, document, and implement a configuration management plan for the information system that:
• addresses roles, responsibilities, and configuration management processes and procedures;
• defines the configuration items for the information system and when in the system development life cycle the configuration items are placed under configuration management; and
• establishes a process for identifying configuration items throughout the system development life cycle, and for managing the configuration of the configuration items.
• protects the configuration management plan from unauthorized disclosure and modification.
Formal change control procedures shall be documented and enforced in order to minimize the corruption of information systems. Introduction of new systems and major changes to existing systems shall follow a formal process of documentation, specification, testing, quality control, and managed implementation.
This process shall include a risk assessment, analysis of the security and privacy impacts of changes, and specification of security controls needed. This process shall also ensure that existing security and control procedures are not compromised, that support programmers are given access only to those parts of the system necessary for their work, and that formal agreement and approval for any change is obtained.
Installation checklists shall be used to validate the configuration of servers, devices and appliances. In addition, vulnerability port scanning shall occur on server and desktops and compare to a known effective baseline to ensure configuration meets minimum security standards. If a change that is not listed on the organization's approved baseline is discovered, an alert is generated and reviewed by the organization.
The change procedures shall minimally include:
• ensuring changes are submitted by authorized users;
• maintaining a record of agreed authorization levels;
• reviewing controls and integrity procedures to ensure that they will not be compromised by the changes;
• identifying all software, information, database entities, and hardware that require amendment;
• obtaining formal approval for detailed proposals requesting changes before work commences;
• documenting unit, system, and user acceptance testing procedures in an environment segregated from development and production;
• ensuring all system components are tested and approved (operating system, utility, applications) prior to promotion to production;
• documenting rollback procedures for failed changes;
• ensuring authorized users accept changes prior to implementation based on the results on the completion of each change or testing of the changes;
• ensuring that the system documentation set is updated, and that old documentation is archived or disposed of;
• maintaining a version control for all software updates;
• maintaining an audit trail of all change requests and approvals;
• testing for mobile device, operating system, and application compatibility issues via a documented application validation process; and
• ensuring that operating documentation (see 9.a) and user procedures are changed as necessary to remain appropriate.
If development is outsourced, change control procedures to address security are included in the contract(s). Automated updates shall not be used on critical systems, as some updates may cause critical applications to fail.
The organization shall require the developer of the information system, system component, or information system service to track security flaws and flaw resolution within the system, component,</t>
  </si>
  <si>
    <t>CIS CSC v6 9.3</t>
  </si>
  <si>
    <t>Level 2 plus:
The organization shall develop, document, and maintain under configuration control, a current baseline configuration of the information system.
The organization shall review and update the baseline configuration of the information system:
• at least once every six (6) months;
• when required due to critical security patches, upgrades and emergency changes (e.g., unscheduled changes, system crashes, replacement of critical hardware components), major system changes/upgrades;
• as an integral part of information system component installations,
• upgrades, and
• supporting baseline configuration documentation reflects ongoing implementation of operational configuration baseline updates, either directly or by policy.
The organization: 
• establishes and documents mandatory configuration settings for information technology products employed within the information system using the latest security configuration baselines established by the HHS, U.S. Government Configuration Baselines (USGCB), and the National Checklist Program (NCP) defined by NIST SP 800-70 Rev. 2, that reflect the most restrictive mode consistent with operational requirements;
• identifies, documents, and approves exceptions from the mandatory established configuration settings for individual components within the information system based on explicit operational requirements; and
• monitors and controls changes to the configuration settings in accordance with organizational policies and procedures.
The organization shall employ automated mechanisms to centrally manage, apply, and verify configuration settings. The organization shall employ automated mechanisms to respond to unauthorized changes to network and system security-related configuration settings.
The information system enforces access restrictions and supports auditing of the enforcement actions.
The integrity of all virtual machine images shall be ensured at all times. Any changes made to virtual machine images must be logged and an alert raised regardless of their running state (e.g. dormant, off, or running). The results of a change or move of an image and the subsequent validation of the image's integrity must be immediately available to the business owner(s) and/or customer(s) through electronic methods (e.g. portals or alerts).</t>
  </si>
  <si>
    <t>CIS CSC v6 15.1
CIS CSC v6 3.2
CIS CSC v6 3.3
CIS CSC v6 3.6
CIS CSC v6 3.7</t>
  </si>
  <si>
    <t>10.05l</t>
  </si>
  <si>
    <t>Where software development is outsourced, the following points shall be addressed contractually (either in a contract or Security Service Level Agreement):
• licensing arrangements, code ownership, and intellectual property rights (see 6.b);
• certification of the quality and accuracy of the work carried out;
• escrow arrangements in the event of failure of the third-party;
• rights of access for audit of the quality and accuracy of work done;
• contractual requirements for quality and security functionality of code; and
• testing before installation to detect malicious code.</t>
  </si>
  <si>
    <t>Level 1 plus:
The development of all outsourced software shall be supervised and monitored by the organization and must include security requirements, independent security review of the outsourced environment by a certified individual, certified security training for outsourced software developers, and code reviews.
Certification for the purposes of this control shall be defined as a legally recognized license or certification in the legislative jurisdiction that the organization outsourcing the development has chosen as its domicile.
The organization shall protect against supply chain threats by employing best practices and methodologies, such as including the security organization in all IT procurement considerations.</t>
  </si>
  <si>
    <t>Outsourced Software Development</t>
  </si>
  <si>
    <t>10.06m</t>
  </si>
  <si>
    <t>Technical Vulnerability Management</t>
  </si>
  <si>
    <t>Control of Technical Vulnerabilities</t>
  </si>
  <si>
    <t>Specific information needed to support technical vulnerability management includes the software vendor, version numbers, current state of deployment (e.g., what software is installed on what systems) and the person(s) within the organization responsible for the software.
Appropriate, timely action shall be taken in response to the identification of potential technical vulnerabilities. Once a potential technical vulnerability has been identified, the organization shall identify the associated risks and the actions to be taken. Such action shall involve patching of vulnerable systems and/or applying other controls.</t>
  </si>
  <si>
    <t>CIS CSC v6 11.5
CIS CSC v6 4.5</t>
  </si>
  <si>
    <t>Level 1 plus:
The organization shall define and establish the roles and responsibilities associated with technical vulnerability management, including vulnerability monitoring, vulnerability risk assessment, patching, asset tracking, and any coordination responsibilities required.
Information resources (including tools and vulnerability mailing lists/other information sources), that will be used to identify relevant technical vulnerabilities and to maintain awareness about them, shall be identified for software and other technology (based on the asset inventory list, see 7.a). These information resources shall be updated based on changes in the inventory, or when other new or useful resources are found.
Internal and external vulnerability assessments of sensitive information systems (e.g., systems containing covered information, cardholder data) and networked environments shall be performed on a quarterly basis, and after any significant change in the network (e.g., new system component installations, changes in network topology, firewall rule modifications, product upgrades), by a qualified individual. These tests shall include both network- and application-layer tests.
Security vulnerability assessment tools or services shall accommodate the virtualization technologies used by the organization (e.g., virtualization aware).
The action taken shall be carried out according to the controls related to change management (see 10.k) or by following information security incident response procedures (see 11.c).
If a patch is available, change control procedures for the implementation of security patches and software modifications shall be followed (see 09.b). This shall include assessing the risks associated with installing the patch (i.e., the risks posed by the vulnerability should be compared with the risk of installing the patch). Patches shall be tested and evaluated before they are installed to ensure they are effective and do not result in side effects that cannot be tolerated.
If no patch is available, is delayed, or not applied, other controls shall be applied including:
• documentation of impact;
• documented change approval by authorized parties;
• functionality testing to verify that the change does not adversely impact the security of the system;
• back-out procedures;
• turning off services or capabilities related to the vulnerability;
• adapting or adding access controls (e.g., firewalls) at network borders (see 9.m);
• increased monitoring to detect or prevent actual attacks; and
• raising awareness of the vulnerability.
An audit log shall be kept for all procedures undertaken.
Establish a process to identify and assign a risk ranking to newly discovered security vulnerabilities. The risk ranking shall consider the CVSS score, classification of the vendor supplied patch, and/or the classification and criticality of the affected system. The technical vulnerability management process shall be evaluated on a quarterly basis in order to ensure its effectiveness and efficiency. Systems at high risk shall be addressed first.
The configuration standards shall be required by CSF control 10.k for all system components (e.g., workstations, databases, servers, operating systems, applications, routers, switches, wireless access points). The standards shall be hardened to address, to the extent practical, all known security vulnerabilities. In particular, laptops, workstations, and servers are configured so they will not auto-run content from removable media (e.g., USB tokens, i.e., thumb drives; USB hard drives; CDs/DVDs; FireWire devices; external serial advanced technology attachment devices; and mounted network shares).
The organization's configuration standards shall be consistent with industry-accepted system hardening standards, including:
• Center for Internet Security (CIS)
• International Organization for Standardization (ISO)
• SysAdmin Audit Network Security (SANS)
• National Institute of Standards Technology (NIST)
Enable only necessary and secure services, protocols, daemons, etc., as required for the function of the system. Implement security features for any required services, protocols or daemons that are considered to be insecure (e.g., use secured technologies such as SSH, S-FTP, TLS 1.1 or later, or IPSec VPN to protect insecure services such as NetBIOS, file-sharing, Telnet, FTP, etc.).
The organization conducts both internal and external penetration testing, within every three hundred sixty-five (365) days, on defined information systems or system components.
A prioritization process is implemented to determine which patches are applied across the organizations systems.
Patches installed in the production environment are also installed in the organizations disaster recovery environment in a timely manner.</t>
  </si>
  <si>
    <t>CIS CSC v6 15.1
CIS CSC v6 3.1
CIS CSC v6 4.8
CIS CSC v6 8.3</t>
  </si>
  <si>
    <t>Level 2 plus:
Perform an enterprise security posture review annually.
The organization shall employ automated mechanisms monthly to determine the state of information system components with regard to flaw remediation.
Vulnerability scanning tools shall be updated regularly with all relevant information system vulnerabilities. The organization scans for vulnerabilities in the information system and hosted applications within every thirty (30) days and when new vulnerabilities potentially affecting the systems and networked environments are identified and reported.
The organization updates the list of information system vulnerabilities scanned at least weekly and when new vulnerabilities potentially affecting the systems and networked environments are identified and reported.
The organization includes privileged access authorization to operating system, telecommunications, and configuration components for selected vulnerability scanning activities, to facilitate more thorough scanning.
The organization conducts regular penetration testing, no less than every three hundred sixty-five (365) days on defined information systems or system components, to identify vulnerabilities and attack vectors that can be used to successfully exploit enterprise systems. Penetration testing occurs from outside the network perimeter (i.e., the Internet or wireless frequencies around an organization), as well as from within its boundaries (i.e., on the internal network), to simulate both outsider and insider attacks.
This includes tests for the presence of unprotected system information and artifacts that would be useful to attackers, including network diagrams, configuration files, older penetration test reports, emails or documents containing passwords or other information critical to system operation.
The organization conducts regular penetration testing, no less than every three hundred sixty-five (365) days, on defined information systems or system components to identify vulnerabilities and attack vectors that can be used to successfully exploit enterprise systems. Penetration testing occurs from outside the network perimeter (i.e., the Internet or wireless frequencies around an organization) as well as from within its boundaries (i.e., on the internal network) to simulate both outsider and insider attacks. This includes tests for the presence of unprotected system information and artifacts that would be useful to attackers, including network diagrams, configuration files, older penetration test reports, emails or documents containing passwords or other information critical to system operation. The organization employs an independent penetration agent or penetration team to perform penetration testing on the information system or system components.
The organization employs vulnerability scanning procedures that can identify the breadth and depth of coverage (i.e., information system components scanned and vulnerabilities checked).
The organization reviews historic audit logs to determine high vulnerability scan findings identified in the information system has been previously exploited.</t>
  </si>
  <si>
    <t>CIS CSC v6 20.3
CIS CSC v6 20.5
CIS CSC v6 20.6
CIS CSC v6 20.7
CIS CSC v6 20.8
CIS CSC v6 3.1
CIS CSC v6 4.1
CIS CSC v6 4.2
CIS CSC v6 4.3
CIS CSC v6 4.4
CIS CSC v6 4.5
CIS CSC v6 4.6
CIS CSC v6 4.7</t>
  </si>
  <si>
    <t>Organizations shall install the latest stable version of any security-related updates on all network devices.
Patches are applied to all systems, even systems that are properly air gapped.
The organization performs periodic Red Team exercises to test organizational readiness to identify and stop attacks or to respond quickly and effectively.
The organization provides clear goals for penetration tests, e.g., to address blended attacks and identify potential goal machines or target assets. The organization's testing addresses APT-style attacks deploying multiple vectors, often social engineering combined with Web or network exploitation. The organization's Red Team manual or automated testing also captures pivoted and multi-vector attacks to provide a more realistic assessment of security posture and risk to critical assets.
The organization uses vulnerability scanning and penetration testing tools in concert. The results of vulnerability scanning assessments should be used as a starting point to guide and focus penetration testing efforts.
The organization ensures, wherever possible, that Red Team results are documented using open, machine-readable standards (e.g., SCAP) and devises a scoring method for determining the results of Red Team exercises, so that results can be compared over time.
Create a test bed that mimics a production environment for specific penetration tests and Red Team attacks against elements that are not typically tested in production, such as attacks against supervisory control and data acquisition and other control systems.
The organization ensures new vulnerabilities and threats are addressed when updating secure system (component) standards and images (see also 10.k).
Vulnerability scanning is performed in authenticated mode either with local agents running on each endpoint to analyze the security configuration or with remote scanners that are given administrative rights on the system being tested. A dedicated account, which is tied to specific machines at specific IP addresses and not used for any other administrative activities, is used for authenticated vulnerability scans.
Only authorized employees have access to vulnerability management tools and/or the management interface, and roles are applied to each user.
The organization correlates event logs with information from its vulnerability</t>
  </si>
  <si>
    <t>11.01a</t>
  </si>
  <si>
    <t>Control Category # 11.0: Information Security Incident Management</t>
  </si>
  <si>
    <t>Reporting Information Security Incidents and Weaknesses</t>
  </si>
  <si>
    <t>Reporting Information Security Events</t>
  </si>
  <si>
    <t>Formal information security event reporting procedures to support the corporate direction (policy) shall be established, together with an incident response and escalation procedure, setting out the action to be taken on receipt of a report of an information security event, treating the breach as discovered, and the timeliness of reporting and response. Organization-wide standards are specified for the time required for system administrators and other personnel to report anomalous events to the incident handling team, the mechanisms for such reporting, and the kind of information that should be included in the incident notification. This reporting should also include notifying internal and external stakeholders, the appropriate Community Emergency Response Team, and law enforcement agencies in accordance with all legal or regulatory requirements for involving that organization in computer incidents. With the importance of Information Security Incident Handling, a policy shall be established to set the direction of management.
A point of contact shall be established for the reporting of information security events. It shall be ensured that this point of contact is known throughout the organization, is always available, and is able to provide adequate and timely response. The organization also maintains a list of third-party contact information (e.g., the email addresses of their information security offices), which can be used to report a security incident.
Employees and other workforce members, including third parties, are able to freely report security weaknesses (real and perceived) without fear of repercussion.
The organization shall implement an insider threat program that includes a cross-discipline insider threat incident handling team.
Organizations shall ensure workforce members do not interfere with federal or state investigations or disciplinary proceedings by willful misrepresentation or omission of facts or by the use of threats or harassment against any person. Organizations shall ensure violations of these requirements are incorporated into disciplinary procedures (see 02.f).</t>
  </si>
  <si>
    <t>CIS CSC v6 19.4
CIS CSC v6 19.5</t>
  </si>
  <si>
    <t>Level 1 plus:
The policy shall refer to the specific procedures and programs to address incidents and also refer to a forensic program. The organization shall institute a mechanism to anonymously report security issues. Procedures shall be developed to provide for the definition and assessment of information security incidents (e.g., an event/incident classification scale to decide whether an event classifies as an incident), roles and responsibilities, incident handling, and reporting and communication processes. The organization formally assigns job titles and duties for handling computer and network security incidents to specific individuals and identifies management personnel who will support the incident handling process by acting in key decision-making roles. The procedures shall also state the requirements for an incident handling team to address regulatory requirements, third-party relationships, and the handling of third-party security breaches. Reports and communications shall be made without unreasonable delay and no later than sixty (60) days after the discovery of the incident, unless otherwise stated by law enforcement in writing or orally. If the statement is made in writing, the notification shall be delayed for the time specified by the official. If the statement is made orally, the organization shall document the statement, including the identity of the official making the statement, and delay the notification temporarily and no longer than thirty (30) days from the date of the oral statement, unless a written statement from a law enforcement official is submitted during that time.
All employees, contractors and third-party users shall receive mandatory incident response training to ensure they are aware of their responsibilities to report any information security events as quickly as possible, the procedure for reporting information security events and the point(s) of contact, including the incident response team, and the contact information shall be published and made readily available.
The reporting procedures shall include:
• feedback processes to ensure that those reporting information security events are notified of results after the issue has been dealt with and closed;
• information security event reporting forms to support the reporting action, and to help the person reporting to remember all necessary actions in case of an information security event including:
• the correct behavior to be undertaken in case of an information security event and immediately noting all important details (e.g., type of non-compliance or breach) occurring malfunction, messages on the screen, strange behavior; and
• not carrying out any own action, but immediately reporting to the point of contact;
• reference to an established formal disciplinary process for dealing with employees, contractors or third-party users who commit security breaches;
• communication with each individual affected by, or who is reasonably believed to have been affected by, the incident;
• communication with business associate(s) identifying each individual affected by, or who is reasonably believed to have been affected by, the incident;
• communicating incidents to local and federal law enforcement agencies; and
• automated workflow processes for incident management, reporting and resolution.
Reports to external organizations, individuals or federal or state agencies shall include:
• a brief description of what happened;
• the date of the breach;
• the date of the discovery of the breach;
• a description of the types of information that were involved in the breach (e.g., full name, Social Security number, date of birth, home address, account number, disability code);
• the recommended steps external entities should take to protect themselves from potential harm resulting from the breach;
• a brief description of the steps the organization is taking to:
• investigate the breach,
• mitigate damages, and
• protect against any further breaches
• contact procedures to ask questions or learn additional information, which shall include:
• a toll-free telephone number,
• an email address,
• Web site, or
• postal address.
Reports to the individuals affected by the incident shall be provided with notification by first-class mail to the individual (or the next of kin of the individual if the individual is deceased) at the last known address of the individual or the next of kin, respectively, or by electronic mail if specified as a preference by the individual. Organizations may provide notifications by telephone in cases deemed urgent by the organization. In the case that there are ten (10) or more individuals for whom there is insufficient or out-of-date contact information (including a phone number, email address, or any other form of appropriate communication), a conspicuous posting shall be placed on the home page of the Web site of the organization involved for a period of ninety (90) days. A toll-free phone number that remains active for at least ninety (90) days shall also be posted where an individual can learn whether the individuals information may be included in the breach. For fewer than ten (10) individuals, a substitute form of notice reasonably calculated to reach the individual shall be provided, except when there is insufficient or out-of-date information that precludes written notification to the next of kin or personal representative. The organization shall also notify, without unreasonable delay, any consumer reporting agency of the time the notification is distributed and the content of the notification.
If more than five hundred (500) residents of such State or jurisdiction were, or are reasonably believed to have been, affected by the breach, notice shall be immediately provided to the federal government (to publicly disclose) and prominent media outlets.
The notification to individuals shall be written in plain language (e.g., at an appropriate reading level, using clear language and syntax, and should not include any extraneous material that might diminish the message it is trying to convey).
Alerts from the organization's intrusion-detection and intrusion-prevention systems shall be utilized for reporting information security events.</t>
  </si>
  <si>
    <t>CIS CSC v6 19.1
CIS CSC v6 19.2
CIS CSC v6 19.3
CIS CSC v6 19.6</t>
  </si>
  <si>
    <t>Level 2 plus:
A duress alarm shall be provided whereby a person under duress can indicate such problems. The procedures for responding to duress alarms shall reflect the high-risk situation such alarms are indicating.
An information security assessment shall be made, either on all incidents or on a sample, to further validate the effectiveness or otherwise of established controls and of the risk assessment that lead to them.
Examples include:
• a break-in leading to theft of IT hardware, resulting in a confidentiality breach; or
• a fire could be set to disguise misuse of IT equipment.</t>
  </si>
  <si>
    <t>11.01b</t>
  </si>
  <si>
    <t>Reporting Security Weaknesses</t>
  </si>
  <si>
    <t>All employees, contractors and third-party users shall report incident and event information, including violations of workforce rules of behavior and acceptable use agreement, to their management and/or directly to their service provider as quickly as possible in order to prevent information security incidents.
The reporting mechanism shall be easy to use, widely accessible, and available to all employees.
Employees, contractors and third-party users shall be informed (including but not limited to policies and procedures and incident response training) that they shall not, in any circumstances, attempt to prove a suspected weakness.</t>
  </si>
  <si>
    <t>Level 1 plus:
All employees, contractors and third-party users shall report potential weaknesses that may lead to organization or system breaches, or lead to identity theft for the following categories:
• alerts, notifications, or other warnings received from third parties, state or federal agencies or service providers, such as fraud detection services;
• the presentation of suspicious documents associated with an individual's account;
• the presentation of suspicious covered information (e.g., an address change that is inconsistent with existing information);
• the unusual use of, or other suspicious activity related to, an individual's account; and
• notice from customers, law enforcement authorities, or other persons regarding possible weaknesses in connection with accounts held by the organization.</t>
  </si>
  <si>
    <t>11.02c</t>
  </si>
  <si>
    <t>Management of Information Security Incidents and Improvements</t>
  </si>
  <si>
    <t>Responsibilities and Procedures</t>
  </si>
  <si>
    <t>The organization shall implement a formal incident response program, which includes the definition of specific phases for incident response.
The organization shall implement an incident handling capability for security incidents that includes detection and analysis (including forensics), containment, eradication, and recovery (including public relations and reputation management).
A program of business processes and technical measures shall be established to triage security-related events and handle different types of information security incidents including:
• information system failures and loss of service;
• malicious code;
• denial of service;
• errors resulting from incomplete or inaccurate business data;
• breaches of confidentiality and integrity;
• disclosures of unprotected health information;
• misuse of information systems;
• identity theft; and
• unauthorized wireless access points.
In addition to normal contingency plans, the program shall also cover:
• analysis and identification of the cause of the incident;
• containment;
• restoration and follow-up strategies;
• increased monitoring of system use;
• planning and implementation of corrective action to prevent recurrence including
• changing of password or security codes;
• changing of devices that permit access to the organization's systems or network;
• modifying or terminating an account of individuals involved directly or indirectly by the incident (e.g., employees, third-parties, contractors, customers); and
• assigning a single point of contact for the organization responsible for sharing information and coordinating responses and that has the authority to direct actions required in all phases of the incident response process.
• The organization shall test and/or exercise its incident response capability regularly.</t>
  </si>
  <si>
    <t>Level 1 plus:
Audit trails and similar evidence shall be collected and secured, as appropriate, for:
• internal problem analysis;
• use as forensic evidence in relation to a potential breach of contract, regulatory requirement or in the event of civil or criminal proceedings (e.g., under computer misuse or data protection legislation); and
• negotiating for compensation from software and service suppliers.
A log of any occurring incident is maintained and this log is to be submitted annually to the federal government.
Action to recover from security breaches and correct system failures shall be carefully and formally controlled. The procedures shall ensure that:
• only clearly identified and authorized personnel are allowed access to live systems and data;
• all emergency actions taken are documented in detail;
• damage is minimized through the containment of the incident, restoration of systems, and preservation of data and evidence;
• emergency action is reported to management and reviewed in an orderly manner; and
• the integrity of business systems and controls is confirmed with minimal delay; and
• stakeholders are notified immediately when a safe and secure environment has been restored.
The organization shall disseminate incident response policy and procedures to appropriate elements within the organization. Responsible parties within the organization on a pre-defined frequency shall review incident response policy and procedures. The organization shall update incident response policy and procedures when organizational review indicates updates are required.
The organization shall respond to incidents in accordance with the documented procedures, which should include, but not be limited to, the following:
• collecting evidence as soon as possible after the occurrence (see 11.e);
• conducting information security forensic analysis, as required (see 11.e);
• escalation, as required;
• ensuring that all involved response activities are properly logged for later analysis;
• communicating the existence of the information security incident or any relevant details thereof to other internal and external people or organizations with a need to know;
• dealing with information security weakness(es) found to cause or contribute to the incident; and
• once the incident has been successfully addressed, formally closing and recording it.
The organization shall coordinate incident response testing with organization elements responsible for related plans.
Incident Response Testing and Exercises procedures shall include:
• defining incident response tests/exercises, including automated mechanisms;
• defining the frequency of incident response tests/exercises;
• testing the incident response capability for the information system using organization-defined tests/exercises in accordance with organization-defined frequency; and
• documenting the results of incident response tests/exercises.
In addition to reporting of information security events and weaknesses, the monitoring of systems, alerts, and vulnerabilities shall be used to detect information security incidents.
The organization tests and/or exercises the incident response capability for the nformation system within every three hundred sixty-five (365) days using reviews, analyses, and simulations to determine the incident response effectiveness, and produces an after-action report to improve existing processes, procedures, and policies. Such testing includes personnel associated with the incident handling team to ensure that they understand current threats and risks, as well as their responsibilities in supporting the incident handling team. A formal test need not be conducted if the organization actively exercises its response capability using real incidents.
The incident management plan is reviewed and updated annually.</t>
  </si>
  <si>
    <t>CIS CSC v6 19.7</t>
  </si>
  <si>
    <t>Level 2 plus:
The organization:
• develops an incident response plan that:
• provides the organization with a roadmap for implementing its incident response capability;
• describes the structure and organization of the incident response capability;
• provides a high-level approach for how the incident response capability fits into the overall organization;
Copyright 2018 © HITRUST. This document is property of HITRUST and may not be used, disclosed or reproduced, in whole or part, without
the express written consent of HITRUST. The unauthorized copying, dissemination or use of this document or any information contained
therein may constitute a violation of U.S. law and be grounds for civil or criminal penalties. This document contains information owned by
HITRUST and/or its suppliers. Such information may be used only for the internal or personal use of a HITRUST licensee and only during
and subject to the terms and conditions of a valid HITRUST license. All rights reserved.
Page 587
of
668
• meets the unique requirements of the organization, which relate to mission, size, structure, and functions;
• defines reportable incidents;
• provides metrics for measuring the incident response capability within the organization.
• defines the resources and management support needed to effectively maintain and mature an incident response capability; and
• is reviewed and approved by designated officials within the organization;
• distributes copies of the incident response plan to incident response personnel and organizational elements;
• reviews the incident response plan within every three hundred sixty-five (365) days;
• revises the incident response plan to address system/organizational changes or problems encountered during plan implementation, execution, or testing; and
• communicates incident response plan changes to incident response personnel and organizational elements.
The organization shall provide an incident response support resource that offers advice and assistance to users of the information system for the handling and reporting of security incidents. The incident response support resource shall be an integral part of the organization's incident response capability.
The organization shall track and document information system security incidents on an ongoing basis. The organization shall promptly report incident information to appropriate authorities. The types of incident information reported, the content and timeliness of the reports, and the list of designated reporting shall be consistent with applicable laws, Executive Orders, directives, policies, regulations, standards, and guidance. Weaknesses and vulnerabilities in the information system shall be reported to appropriate organizational officials in a timely manner to prevent security incidents.
The organization shall communicate with outside parties regarding the incident. This includes reporting incidents to organizations such as the Federal Computer Incident Response Center (FedCIRC) and the CERT Coordination Center (CERT/CC), contacting law enforcement, and fielding inquiries from the media.
The objectives for information security incident management shall be agreed to with management, and it shall be ensured that those responsible for information security incident management understand the organization's priorities for handling information security incidents.
The organization shall employ automated mechanisms to increase the availability of incident response related information and support.</t>
  </si>
  <si>
    <t>Learning from Information Security Incidents</t>
  </si>
  <si>
    <t>The information gained from the evaluation of information security incidents is used to identify recurring or high-impact incidents and update the incident response and recovery strategy.
Mechanisms shall be put in place to monitor and quantify the types, volumes, and costs of information security incidents.</t>
  </si>
  <si>
    <t>Level 1 plus:
The organization shall:
• coordinate incident handling activities with contingency planning activities; and
• incorporate lessons learned from ongoing incident handling activities and industry developments into incident response procedures, training and testing exercises, and implement the resulting changes accordingly.
Components shall include:
• policy (setting corporate direction) and procedures defining roles and responsibilities;
• incident handling procedures (business and technical);
• communication;
• reporting and retention; and
• references to vulnerability management program that includes network tools for IPS, IDS, forensics, vulnerability assessments and validation.</t>
  </si>
  <si>
    <t>11.02d</t>
  </si>
  <si>
    <t>11.02e</t>
  </si>
  <si>
    <t>Collection of Evidence</t>
  </si>
  <si>
    <t>The organization shall collect, retain, and present evidence to support legal action (either civil or criminal). The evidence that is collected, retained, and presented shall be done in accordance with the laws of the relevant jurisdiction(s).</t>
  </si>
  <si>
    <t>Level 1 plus:
Internal procedures shall be developed, documented and followed when collecting and presenting evidence for the purposes of disciplinary action handled within an organization.
To achieve admissibility of the evidence, the organization shall ensure that their information systems comply with any published standard or code of practice for the production of admissible evidence. The weight of evidence provided shall comply with any applicable requirements.
To achieve weight of evidence, the quality and completeness of the controls used to correctly and consistently protect the evidence (i.e. process control evidence) throughout the period that the evidence to be recovered was stored and processed shall be demonstrated by a strong evidence trail established with the following conditions:
• for paper documents: the original is kept securely with a record of the individual who found the document, where the document was found, when the document was found and who witnessed the discovery; any investigation shall ensure that originals are not tampered with.
• for information on computer media: mirror images or copies (depending on applicable requirements) of any removable media, information on hard disks or in memory shall be taken to ensure availability; the log of all actions during the copying process shall be kept, and the process shall be witnessed; the original media and the log (if this is not possible, at least one mirror image or copy) shall be kept securely and untouched.
Any forensics work shall only be performed on copies of the evidential material. The integrity of all evidential material shall be protected. Copying of evidential material shall be supervised by trustworthy personnel, and information on when and where the copying process was executed, who performed the copying activities, and which tools and programs have been utilized shall be logged.
Organizations shall incorporate appropriate forensic handling procedures. Forensics can be outsourced or handled in-house. Any type of forensics shall require training, staff and processes for maintaining a proper chain of evidence.
Upon notification, customers and/or other external business partners impacted by a security breach shall be given the opportunity to participate, as is legally permissible, in the forensic investigation.</t>
  </si>
  <si>
    <t>CC #12: Business Continuity Management</t>
  </si>
  <si>
    <t>12.01a</t>
  </si>
  <si>
    <t>Information Security Aspects of Business Continuity</t>
  </si>
  <si>
    <t>Including Information Security in the Business Continuity Management Process</t>
  </si>
  <si>
    <t>The program and process shall bring together the following key elements of business continuity management:
• identifying all the assets involved in critical business processes;
• considering the purchase of suitable insurance, which may form part of the overall business continuity process, as well as being part of operational risk management;
• ensuring the safety of personnel and the protection of information assets and organizational property; and
• formulating and documenting business continuity plans addressing information security requirements in line with the agreed business continuity strategy (see 12.c).</t>
  </si>
  <si>
    <t>Level 1 plus:
The program and process shall bring together the following key elements of business continuity management:
• identifying critical information system assets supporting organizational missions and functions;
• understanding the risks the organization is facing in terms of likelihood and impact in time, including an identification and prioritization of critical business processes;
• understanding the impact which interruptions caused by information security incidents are likely to have on the business (it is important that solutions are found that will handle incidents causing smaller impact, as well as serious incidents that could threaten the viability of the organization), and establishing the business objectives of information assets;
• implementing additional preventive detective controls for the critical assets identified to mitigate risks to the greatest extent possible;
• identifying financial, organizational, technical, and environmental resources to address the identified information security requirements;
• testing and updating, at a minimum, a section of the plans and processes put in place at least annually;
• ensuring that the management of business continuity is incorporated in the organization's processes and structure; and
•assigning responsibility for the business continuity management process at an appropriate level within the organization.</t>
  </si>
  <si>
    <t>12.01b</t>
  </si>
  <si>
    <t>Business Continuity and Risk Assessment</t>
  </si>
  <si>
    <t>This process shall identify the critical business processes. Information security aspects of business continuity shall be based on identifying events (or sequence of events) that can cause interruptions to the organization's critical business processes (e.g., equipment failure, human errors, theft, fire, natural disasters and acts of terrorism). This shall be followed by a risk assessment to determine the probability and impact of such interruptions, in terms of time, damage scale and recovery period. Based on the results of the risk assessment, a business continuity strategy shall be developed to identify the overall approach to business continuity. Once this strategy has been created, endorsement shall be provided by management, and a plan created and endorsed to implement this strategy.</t>
  </si>
  <si>
    <t>Level 1 plus:
This process shall identify the critical business processes and integrate the information security management requirements of business continuity with other continuity requirements relating to such aspects as operations, staffing, materials, transport and facilities. The consequences of disasters, security failures, loss of service, and service availability shall be subject to a business impact analysis.
Business continuity risk assessments shall be carried out annually with full involvement from owners of business resources and processes. This assessment shall consider all business processes and shall not be limited to the information assets, but shall include the results specific to information security. It is important to link the different risk aspects together to obtain a complete picture of the business continuity requirements of the organization. The assessment shall identify, quantify, and prioritize risks against key business objectives and criteria relevant to the organization, including critical resources, impacts of disruptions, allowable outage times, and recovery priorities.</t>
  </si>
  <si>
    <t>12.01c</t>
  </si>
  <si>
    <t>Developing and Implementing Continuity Plans Including Information</t>
  </si>
  <si>
    <t>A formal, documented contingency planning policy (addressing purpose, scope, roles, responsibilities, management commitment, coordination among organizational entities, and compliance); and formal, documented procedures (to facilitate the implementation of the contingency planning policy and associated contingency planning controls) shall be developed, disseminated, and reviewed annually.
The business continuity planning process shall include the following:
• implementation of the procedures to allow recovery and restoration of business operations and availability of information in required time-scales;
• particular attention shall be given to the assessment of internal and external business dependencies and the contracts in place;
• documentation of agreed procedures and processes; and
• testing and updating of at least a section of the plans.
The planning process shall focus on the required business objectives (e.g., restoring of specific communication services to customers in an acceptable amount of time). The procedures for obtaining necessary electronic covered information during an emergency shall be defined. The services and resources facilitating this shall be identified, including staffing, non-information processing resources, as well as fallback arrangements for information processing facilities. Such fallback arrangements may include arrangements with third parties in the form of reciprocal agreements, or commercial subscription services. The organization shall coordinate contingency planning activities with incident handling activities. Developed business continuity plans shall:
• identify essential missions and business functions and associated contingency requirements;
• provide recovery objectives, restoration priorities, and metrics;
• address contingency roles, responsibilities, assigned individuals with contact information;
• address maintaining essential missions and business functions despite an information system disruption, compromise, or failure;
• address eventual, full information system restoration without deterioration of the security measures originally planned and implemented;
• be reviewed and approved by designated officials within the organization; and
• be protected from unauthorized disclosure and modification.
Continuity and recovery plans shall be developed and documented to deal with system interruptions and failures caused by malicious code. Business continuity plans shall include recovering from malicious code attacks, including all necessary data and software back-up and recovery arrangements.
Copies of the business continuity plans shall be distributed to the Information System Security Officer, System Owner, Contingency Plan Coordinator, System Administrator, and Database Administrator (or the organization's functional equivalents).
If alternative temporary locations are used, the level of implemented security controls at these locations shall have logical and physical access controls that are equivalent to the primary site, consistent with the HITRUST CSF.
The information system implements transaction recovery for systems that are transaction-based.</t>
  </si>
  <si>
    <t>Level 1 plus:
The business continuity planning process shall include the following:
• identification and agreement of all responsibilities and business continuity procedures;
• identification of the acceptable loss of information and services;
• operational procedures to follow pending completion of response, recovery and restoration including:
• alternative storage and processing site possibilities; and
• emergency power and back-up telecommunications to the primary site.
• appropriate education of staff in the agreed procedures and processes, including crisis management.
Business continuity plans shall address organizational vulnerabilities and therefore may contain covered information that needs to be appropriately protected. Copies of business continuity plans shall be stored in a remote location, at a sufficient distance to escape any damage from a disaster at the main site. Management shall ensure copies of the business continuity plans are up to date and protected with the same level of physical and logical security as applied at the main site. Other material necessary to execute the continuity plans shall also be stored at the remote location.
The organization shall identify alternative temporary locations for processing. The necessary third-party service agreements shall be established to allow for the transfer and resumption of information systems operations of critical business functions within a time-period (e.g., priority of service provisions) as defined by a risk assessment (see 12.b). The organization shall identify potential accessibility problems to the alternate storage site in the event of an area-wide disruption or disaster and outline explicit mitigation actions. The alternate location shall be at a sufficient distance to escape any damage from a disaster at the main site.
The type of configuration for the alternate site shall be defined by the risk assessment (see 12.b). Acceptable solutions include:
• cold sites - a facility with adequate space and infrastructure to support the system;
• warm sites - partially equipped office spaces that contain some or all of the system hardware, software, telecommunications and power sources;
• hot sites - office spaces configured with all of the necessary system hardware, supporting infrastructure and personnel; and/or
• mobile sites - self-contained, transportable shells custom-fitted with IT and telecommunications equipment necessary to meet the system requirements.
The organization shall identify potential accessibility problems to the alternate processing site in the event of an area-wide disruption or disaster and outline explicit mitigation actions. The organization develops alternate processing site agreements that contain Priority-of-Service provisions in accordance with the organization's availability requirements, including recovery time objectives (RTOs). The organization shall ensure that the alternate processing site provides information security measures equivalent to that of the primary site.</t>
  </si>
  <si>
    <t>Level 2 plus:
The organization establishes alternate telecommunications services, including necessary agreements to permit the resumption of information system operations for essential missions and business functions within business defined time period, when the primary telecommunications capabilities are unavailable at either the primary or alternate processing or storage sites.
The organization:
• Develops primary and alternate telecommunications service agreements that contain priority-of-service provisions in accordance with organizational availability requirements (including recovery time Copyright 2018 © HITRUST. This document is property of HITRUST and may not be used, disclosed or reproduced, in whole or part, without
the express written consent of HITRUST. The unauthorized copying, dissemination or use of this document or any information contained
therein may constitute a violation of U.S. law and be grounds for civil or criminal penalties. This document contains information owned by
HITRUST and/or its suppliers. Such information may be used only for the internal or personal use of a HITRUST licensee and only during
and subject to the terms and conditions of a valid HITRUST license. All rights reserved.
Page 613
of
668
objectives); and
• Requests Telecommunications Service Priority for all telecommunications services used for national security emergency preparedness in the event that the primary and/or alternate telecommunications services are provided by a common carrier.
The organization shall provide for the recovery and reconstitution of the information system to a known state after a disruption, compromise, or failure. Recovery of the information system after a failure or other contingency shall be done in a trusted, secure, and verifiable manner.
Secure information system recovery and reconstitution shall include, but is not limited to:
• reset all system parameters (either default or organization-established),
• reinstall patches,
• reestablish configuration settings,
• reinstall application and system software, and
• fully test the system.</t>
  </si>
  <si>
    <t>12.01d</t>
  </si>
  <si>
    <t>Business Continuity Planning Framework</t>
  </si>
  <si>
    <t>The organization shall create, at a minimum, one (1) business continuity plan. The business continuity plan shall describe the approach for continuity ensuring, at a minimum, the approach to maintain information or information asset availability and security. The plan shall also specify the escalation plan and the conditions for its activation, as well as the individuals responsible for executing each component of the plan. When new requirements are identified, any existing emergency procedures (e.g., evacuation plans or fallback arrangements) shall be amended as appropriate.
The plan shall have a specific owner. Emergency procedures, manual "fallback" procedures, and resumption plans shall be within the responsibility of the owner of the business resources or processes involved. Fallback arrangements for alternative technical services, such as information processing and communications facilities, shall usually be the responsibility of the service providers.
The business continuity planning framework shall address the identified information security requirements, including the following:
• the conditions for activating the plans which describe the process to be followed (e.g., how to assess the situation, who is to be involved) before each plan is activated;
• emergency procedures which describe the actions to be taken following an incident that jeopardizes business operations;
• fallback procedures which describe the actions to be taken to move essential business activities or support services to alternative temporary locations, and to bring business processes back into operation in the required time scales;
• resumption procedures which describe the actions to be taken to return to normal business operations;
• a maintenance schedule which specifies how and when the plan will be tested, and the process for maintaining the plan;
• awareness, education, and training activities which are designed to create understanding of the business continuity processes and ensure that the processes continue to be effective; and
• the critical assets and resources needed to be able to perform the emergency, fallback and resumption procedures.</t>
  </si>
  <si>
    <t>Level 1 plus:
Each business unit shall create, at a minimum, one (1) business continuity plan.
Procedures shall be included within the organization's change management program to ensure that business continuity matters are always addressed and timely as part of the change management process.
A business continuity planning framework shall address the identified information security requirements and the following:
• temporary operational procedures to follow pending completion of recovery and restoration; and
• the responsibilities of the individuals, describing who is responsible for executing which component of the plan. Alternatives should be nominated as required.</t>
  </si>
  <si>
    <t>12.01e</t>
  </si>
  <si>
    <t>Testing, Maintaining and Re-Assessing Business Continuity Plans</t>
  </si>
  <si>
    <t>Business continuity plan tests shall ensure that all members of the recovery team and other relevant staff are aware of the plans and their responsibility for business continuity and information security and know their role when a plan is invoked.
The test schedule for business continuity plan(s) shall indicate how and when each element of the plan is tested. These techniques shall be applied on a 'programmatic' basis such that the tests build upon one another, and in a way that is relevant to the specific response and recovery plan. The results of tests shall be recorded and actions taken to improve the plans, where necessary. Updates will also consider lessons learned from implementation of the business continuity plan(s).
Responsibility shall be assigned for regular reviews of at least a part of the business continuity plan, at a minimum, annually. The identification of changes in business arrangements not yet reflected in the business continuity plan shall be followed by an update of the plan.
Changes where updating of business continuity plans shall be made are acquisition of new equipment, upgrading of systems and changes in:
• personnel;
• location, facilities, and resources;
• legislation;
• processes, or new or withdrawn ones;
• risk (operational and financial).</t>
  </si>
  <si>
    <t>Level 1 plus:
Each element of the plan(s) shall be tested at least annually.
A variety of techniques shall be used in order to provide assurance that the plan(s) will operate in real life including:
• table-top testing of various scenarios (discussing the business recovery arrangements using example interruptions);
• simulations (particularly for training people in their post-incident/crisis management roles);
• technical recovery testing (ensuring information systems can be restored effectively) including:
• system parameters are set to secure values;
• security critical patches are reinstalled;
• security configuration settings are reset;
• system documentation and operating procedures are readily available;
• application system software is reinstalled and configured with secure settings; and information from the most recent secure back-up(s) is loaded;
• testing recovery at an alternate site (running business processes in parallel with recovery operations away from the main site);
• tests of supplier facilities and services (ensuring externally provided services and products will meet the contracted commitment);
• complete rehearsals (testing that the organization, personnel, equipment, facilities, and processes can cope with interruptions).
The organization shall review test results and initiate corrective actions to ensure the continued effectiveness of the plan.
Responsibility shall be assigned for regular formal reviews of each business continuity plan, which shall ensure that the updated plans are distributed and reinforced by yearly reviews of the complete plan.
The organization shall coordinate business continuity plan testing and/or exercises with organizational elements responsible for related plans.</t>
  </si>
  <si>
    <t>CC #13: Privacy Practices</t>
  </si>
  <si>
    <t>13.01a</t>
  </si>
  <si>
    <t>Openness and Transparency</t>
  </si>
  <si>
    <t>Notice of Privacy Practices</t>
  </si>
  <si>
    <t>The organization uses and discloses PHI PII lawfully, fairly and in a transparent manner, and such uses or disclosures are consistent with its privacy notice.
The covered entity provides individuals with an appropriate notice of the potential uses and disclosures of their PHI that contains required elements (e.g., header, descriptions of uses with at least one example, requirements for authorization).
The covered entity must provide appropriate plain-language notice, in the manner and timeframe required (via mail, email, Website posting) by applicable law and/or regulation.
If the covered entity provides a health plan, the covered entity provides notice or notices relevant to the individual (other than an inmate) no later than the compliance date or upon enrollment thereafter, within sixty (60) days of a material revision, and no less than every three (3) years.
A covered entity may provide the notice of privacy practices to an individual by email, if the individual agrees to electronic notice, and the agreement has not been withdrawn. The organization provides information and otherwise communicates with individuals about the processing of their PII in a concise, transparent, intelligible and easily accessible form, using clear and plain language, and in particular for any information specifically addressed to a child. Such communication may be provided orally when requested by the individual, provided the identity of the individual is proven by other means.</t>
  </si>
  <si>
    <t>Level 1 plus:
When statutory language is written broadly, and thus subject to interpretation, organizations shall ensure, in consultation with the Senior Agency Official for Privacy (SAOP)/Chief Privacy Officer (CPO) and legal counsel, that there is a close link between the general authorization and any specific collection of personally identifiable information (PII). Once the specific purposes have been identified, the purposes are clearly described in the related privacy compliance documentation including, but not limited to, Privacy Impact Assessments (PIAs), System of Records Notices (SORNs), and Privacy Act Statements provided at the time of collection (e.g., on forms organizations use to collect PII).
The organization provides real-time and/or layered notice when it collects PII.
The organization:
• publishes System of Records Notices (SORNs) in the Federal Register, subject to required oversight processes, for systems containing PII;
• keeps SORNs current; and
• includes Privacy Act Statements on its forms that collect PII, or on separate forms that can be retained by individuals, to provide additional formal notice to individuals from whom the information is being collected.
The organization publishes SORNs on its public Website.</t>
  </si>
  <si>
    <t>13.02b</t>
  </si>
  <si>
    <t>Individual Choice and Participation</t>
  </si>
  <si>
    <t>Rights to Protection and Confidentiality</t>
  </si>
  <si>
    <t>Under certain conditions, an organization must permit an individual, or their legally-authorized representative, to request that the organization restrict processing (e.g., uses or disclosures) of the individual's PII (e.g., PHI to carry out treatment, payment, or healthcare operations; however, covered entities are not required to agree to a restriction).
A covered entity that agrees to a restriction on use or disclosure must document the restriction in accordance with HIPAA § 164.530(j).
The business associate, and its subcontractors, must agree to the same restrictions and conditions that apply to the covered entity with respect to such information.
The covered entity agrees to- and complies with-, requests by individuals for restrictions on disclosure of PHI to a health plan for a healthcare item or service for which someone other than the health plan pays in full.
The covered entity terminates agreements to restrictions if the individual agrees to or requests the termination in writing, an oral agreement is documented, or the covered entity informs the individual, and termination is effective only for PHI created or received thereafter.  The covered entity provides for individual complaints concerning the covered entity's privacy policies and procedures or its compliance with such policies and procedures.
The covered entity ensures that individuals who exercise any of their lawful rights, including the filing of a complaint, are not subject to intimidation, threats, discrimination, or any other retaliatory action.
The organization collects PII for specified, explicit and legitimate purposes and does not further process such information in a manner that is incompatible with the initial purpose.</t>
  </si>
  <si>
    <t>Level 1 plus:
Organizational complaint management processes include tracking mechanisms to ensure that all complaints received are reviewed and appropriately addressed within a reasonable timeframe, which is explicitly defined by the organization.</t>
  </si>
  <si>
    <t>13.02c</t>
  </si>
  <si>
    <t>Authorization Required</t>
  </si>
  <si>
    <t>The organization does not use or disclose PII without a valid authorization (consent), when such authorization is required, for example:
• for the processing of an individuals personal data for a specific purpose;
• where it is necessary in the context of a contract or the intention to enter into a contract;
• necessary for compliance with a legal obligation to which the organization is subject;
• necessary to protect the vital interests of the individual or another natural person,
• necessary for the performance of a task carried out in the public interest or in the exercise of official authority vested in the organization; or;
• necessary for the purposes of the legitimate interests pursued by the organization or by a third party, except where such interests are overridden by the interests or fundamental rights and freedoms of the individual requiring protection of personal data, especially that of a child.
except where such interests are overridden by the interests or fundamental rights and freedoms of the individual requiring protection of personal data, especially that of a child.
In particular, the organization ensures the processing of a childs PII is only performed when the child is at least 16 years old or otherwise proscribed by relevant law or regulation, orif youngeronly when authorization is provided by a parent or other legally responsible person.
The organization also makes reasonable efforts to verify authorization is provided by a parent or other holder of parental responsibility over the child, taking into consideration available technology.
A valid authorization is required for the use or disclosure of psychotherapy notes or for marketing purposes.
When authorization is required, the covered entity ensures the authorizations are valid by including required core elements (reference 45 CFR 164.508(c)).
The organization ensures authorizations are freely given informs individuals they have the right to withdraw the authorization in writing at any time when the request for authorization is made, and ensures individuals can withdraw their authorization as easily as it is given.
If the individuals authorization is given in the context of a written declaration which also concerns other matters, the organization ensures requests for authorization are presented in a manner which is clearly distinguishable from the other matters, in an intelligible and easily accessible form, using clear and plain language.
The covered entity shall not create compound authorizations, except when combining authorizations for the same research study, with an authorization for the creation or maintenance of a research database or repository, or with a consent to participate in research. However, a covered entity may combine authorizations specifically for the use or disclosure of psychotherapy notes.
When combining any of the above authorizations, the covered entity must ensure there is no condition on the provision of treatment, payment, enrollment in a health plan, or eligibility for benefits on the provision of an authorization except as allowed for research, underwriting and risk determinations, or disclosure of PHI to a third-party, but in no case for the use of psychotherapy notes.</t>
  </si>
  <si>
    <t>Level 1 plus:
The organization implements mechanisms to support itemized or tiered consent for specific uses of data.</t>
  </si>
  <si>
    <t>13.02d</t>
  </si>
  <si>
    <t>Opportunity Required</t>
  </si>
  <si>
    <t>No later than at the time of the first communication with the individual, the organization informs individuals in advance of an allowed use or disclosure and provides an opportunity to agree to, or prohibit, or restrict the use or disclosure, either orally or in writing, on grounds relating to the subjects particular situation, including processing performed in the public interest, in the exercise of the organizations official authority, or in the legitimate interests of the organization or by a third party, except where such interests are overridden by the interests or fundamental rights and liberties (freedoms) of the individual which require the protection of PII, particularly for a child.
The organization allows an individual to object to the processing of the subjects PII for the purposes of direct marketing at any time, and includes profiling to the extent that its related to direct marketing, and no longer processes the individuals PII for such purposes upon request.
If an individual does not object, the covered entity limits the PHI contained in a directory of individuals at its facility to the individual's name, location, general condition, and religious affiliation and only uses or discloses such information for directory purposes to members of the clergy or, except for religious affiliation, to other persons who ask for the individual by name.  The covered entity informs individuals of the PHI it may include in a directory, and to whom it may disclose such information, and provides the individual an opportunity to restrict or prohibit some or all of the disclosures.
The covered entity provides directory information for allowed uses, only in cases where the individual has not objected to such use, or when the opportunity to object cannot be practicably provided because of incapacity or an emergency treatment circumstance.
If the covered entity discloses PHI to a family member, or other relative, or a close personal friend of the individual, or any other person identified by the individual, or to assist and locate such a person, the disclosure is limited to that PHI directly relevant to the person's involvement with the individual's care or payment related to such care, or otherwise limited to the requirements for limited uses and disclosures when the individual is not present, for disaster relieve purposes, or for a deceased individual.
If an individual is present, or has the authority, the covered entity obtains the individual's consent or authorization, provides the individual an opportunity to object, or reasonably infers from the circumstances that the individual does not object to disclosure of PHI.
When an individual is not present or the opportunity to agree or object to the use or disclosure cannot practicably be provided because of incapacity or emergency, the covered entity ensures that it only allows uses or provides disclosures of PHI to a person that is directly relevant to that person's involvement with the individual's health care.
The covered entity limits disclosure of PHI to a public or private entity authorized by law or by its charter, to assist in disaster relief efforts or emergency response.
If the individual is deceased, a covered entity only discloses to a family member, or other persons identified in this control (13.d) who were involved in the individual's care or payment for health care prior to the individual's death, PHI of the individual that is relevant to such person's involvement, unless doing so is inconsistent with any known prior expressed preferences.
The organization allows individuals to object by automated means using technical specifications to the processing of the individuals PII for the use of online services requested by the individual.
The organization allows individuals to object to the processing of their PII for scientific, historical or statistical purposes on grounds relating to the individuals particular situation, unless the processing is necessary for the performance of a task carried out in the public interest.</t>
  </si>
  <si>
    <t>Authorization or Opportunity Not Required</t>
  </si>
  <si>
    <t>13.02e</t>
  </si>
  <si>
    <t>The covered entity limits the use or disclosure of PHI to the extent that such use or disclosure is authorized by law.
The covered entity complies with the regulatory criteria for permitted uses and disclosures of PHI for public health activities for purposes including preventing or controlling disease; reporting incidents of child abuse or neglect; relating to the jurisdiction of the Food and Drug Administration; intervention or investigation of communicable diseases; work-related illness or injury; or to disclose proof of immunization.
The covered entity discloses PHI about an individual whom the entity reasonably believes to be a victim of abuse, neglect, or domestic violence to government authorities authorized by law to receive such reports only to the extent necessary and required by law, and notifies the individual when required by law.
The covered entity discloses PHI to a health oversight agency only for those oversight activities authorized by law.
The covered entity ensures that satisfactory assurances are obtained before providing the appropriate disclosures of PHI pursuant to court orders, subpoenas, or discovery requests for judicial and administrative proceedings
The covered entity only discloses PHI to law enforcement for valid law enforcement purposes when specifically defined criteria are met.
The covered entity discloses PHI to law enforcement for identification and location purposes subject to specifically defined criteria, including whether or not notice or consent is provided.
The covered entity discloses PHI related to victims of a crime to law enforcement, subject to specifically defined criteria.
The covered entity discloses PHI related to an individual who has died to law enforcement if the covered entity has a suspicion that such death may have resulted from criminal conduct.
The covered entity discloses PHI related to a crime, on premises or in an emergency, to law enforcement if the covered entity believes in good faith that criminal conduct occurred on the premises.
The covered entity limits disclosure of PHI to a coroner or medical examiner--or a covered entity acting in the capacity of a coroner or medical examiner--to that required to identify a deceased person, determine a cause of death, or other duties as authorized by law.
The covered entity limits disclosure of PHI to funeral directors, consistent with applicable law, to the minimum necessary to carry out their duties with respect to the decedent.
The covered entity limits uses or disclosures of PHI to legitimate organ procurement organizations for the purpose of facilitating organ, eye or tissue donation and transplantation.
The covered entity uses or discloses PHI for research only if approved by a valid IRB or privacy board and receives appropriate representations from the research regarding the appropriate uses and disclosures necessary for research purposes.
Documentation for a use or disclosure permitted for research based on approval of an alteration or waiver shall contain a signed, dated statement from the IRB or privacy board that confirms the necessary conditions for use or disclosure.
A covered entity may, consistent with applicable law and standards of ethical conduct, use or disclose PHI to the extent allowed if the covered entity, in good faith, believes the use or disclosure is reasonable or necessary for safety or law enforcement.
In cases where use (processing) or disclosure is not performed based on the individuals consent or applicable law, the organization ensures such use or disclosure is compatible with the purpose when the data was initially collected and takes into account, among other things:
• any link between the purposes for which the PII has been collected and the purposes of the intended further processing;
• the context in which the PII has been collected, in particular regarding the relationship between the individual and the organization;
• the nature of the PII, in particular whether special categories of personal data are processed, or whether personal data related to criminal convictions and offences are processed;
• the possible consequences of the intended further processing for individuals; and
• the existence of appropriate safeguards, which may include encryption or data deidentification (pseudonymisation).
The covered entity uses or discloses the PHI of Armed Forces personnel for activities deemed necessary by appropriate military command authorities only if the authority has published notice in the Federal Register, with appropriate military command authorities, and the purposes for which the PHI may be used or disclosed are identified.
The covered entity discloses PHI to authorized federal officials for the conduct of lawful intelligence, counter-intelligence, and other national security activities.
The covered entity discloses PHI to authorized Federal officials for the provision of protective services to the President or other authorized officials or for the conduct of authorized investigations.
A covered entity that is a component of the Department of State uses PHI only to make determinations regarding the medical suitability of an individual to officials in the Department of State who need access to such information for required security clearance, to determine worldwide availability or availability for mandatory service abroad, or for a family to accompany a Foreign Service member abroad.
The covered entity uses or discloses PHI of an inmate to a law enforcement official having lawful custody of the inmate if the correctional institution or such law enforcement official represents such PHI is necessary.
The covered entity only discloses PHI as authorized and to the extent necessary to comply with laws relating to workers' compensation or similar programs.
The organization ensures that individuals are not subject to a decision based solely on automated processing, including profiling, which produces legal effects concerning or similarly significantly impacts the individual, UNLESS the decision is:
• necessary for entering into, or performance of, a contract between the data subject and a data controller;
• authorized by Union or Member State law to which the controller is subject, and which also lays down suitable measures to safeguard the data subject's rights and freedoms and legitimate interests; or
• based on the data subject's explicit consent.
In such cases, the organization implements suitable measures to safeguard the individuals rights and liberties (freedoms) and legitimate interestsbut no less than the ability to obtain human intervention on the part of the organizationto express the individuals concerns and contest the decision, and such decisions are not based on special categories of personal data (e.g., race, ethnicity, sexual orientation) unless the data subject has given explicit consent, or is necessary for reasons of substantial public interest and the appropriate safeguards are in place.</t>
  </si>
  <si>
    <t>13.02f</t>
  </si>
  <si>
    <t>Access to Individual Information</t>
  </si>
  <si>
    <t>With limited exceptions, the organization provides individuals the right of access to review and obtain a copy of their PII (e.g., PHI in a designated record set for as long as the record set is maintained), and provides such access in a timely manner (e.g., 30 days with no more than one (1) thirty (30) day extension for a designated record set) for no more than a reasonable, cost-based fee, or, if the organization does not maintain or process the PII but knows where it's located or processed, the organization informs the individual where to direct the request. Where the individual makes the request, and unless otherwise requested by the individual, the organization provides the information in a structured,commonly Copyright 2018 © HITRUST. This document is property of HITRUST and may not be used, disclosed or reproduced, in whole or part, without
the express written consent of HITRUST. The unauthorized copying, dissemination or use of this document or any information contained
therein may constitute a violation of U.S. law and be grounds for civil or criminal penalties. This document contains information owned by
HITRUST and/or its suppliers. Such information may be used only for the internal or personal use of a HITRUST licensee and only during
and subject to the terms and conditions of a valid HITRUST license. All rights reserved.
Page 644
of
668
used and machine readable (electronic) format. However, the organization also ensures the right to obtain a copy of this information does not adversely impact the rights and liberties of others.
The covered entity provides the individual access to the PHI in the designated record set in a written or electronic form and format requested by the individual or otherwise agreed to by the covered entity and the individual. Summaries of the PHI requested are only provided in lieu of the designated record set if the individual agrees in advance to the summary and any fees imposed for providing such summary.
The covered entity only provides access to another person designated by the individual if the individual requests such access in writing, signed by the individual, and the request clearly identifies the designated person and where the copy of the PHI should be sent.
The covered entity may deny an individual access to their PHI without providing an opportunity to review only for psychotherapy notes, information compiled in anticipation of legal proceedings or subject to, or exempt from, the Clinical Laboratory Improvements Amendments of 1988; the covered entity is a correctional facility; the individual is involved in research in progress; the information is contained in records subject to the Privacy Act; or the information was obtained from an entity other than a healthcare provider on the promise of confidentiality.
Should a licensed healthcare professional determine that access would endanger the life or physical safety of, or otherwise cause substantial harm to, the individual or another person, access to the individual's PHI shall be denied.
The covered entity provides timely (thirty (30) days plus no more than a thirty (30) day extension), written denial to an individual's request for access in plain language that addresses the basis for denial, a statement of the individual's rights for review of the denial (e.g., review of the denial by a licensed healthcare professional), and a description of procedures for complaints to the entity and the Secretary of Health and Human Services.</t>
  </si>
  <si>
    <t>Level 1 plus:
The organization:
• Publishes rules and regulations governing how individuals may request access to records maintained in a Privacy Act system of records;
• Publishes access procedures in System of Records Notices (SORNs); and
• Adheres to Privacy Act requirements and OMB policies and guidance for the proper processing of Privacy Act requests.</t>
  </si>
  <si>
    <t>13.02g</t>
  </si>
  <si>
    <t>Accounting of Disclosures</t>
  </si>
  <si>
    <t>The covered entity provides individuals the right to receive an accounting of disclosures of certain PHI made by the covered entity in the six (6) years prior to the date on which the accounting is requested, except for specific disclosures addressed in CSF controls 13.c (authorizations provided), 13.d (facility directory and relevant persons), 13.e (correction institutions and national security or intelligence purposes), 13.i (required disclosures), 13.j (permitted disclosures), and 13.l (limited data sets).
The covered entity's accounting of disclosures includes, for the six (6) years prior to the request, the date, a name and address of the entity provided the PHI, a description of the PHI disclosed, and the purpose for which the information was disclosed; and, if for research, the name of the research activity, the period of time the PHI was disclosed, the contact information of the research sponsor (name, address and phone number), and a statement that the PHI may or may not have been disclosed for a particular research activity. When requested by the individual, the covered entity provides assistance to the individual in contacting the research sponsor and researcher for an accounting.
The covered entity acts upon an individual's request for an accounting no later than sixty (60) days after receipt of the request (with a one time thirty (30) day extension with proper notice to the requestor), free of charge for the first request within any twelve (12) month period and, if informed in advance, for a reasonable cost-based fee for subsequent requests within the period.
The covered entity must temporarily suspend an individual's right to receive an accounting of disclosures to a health oversight agency or law enforcement official for the time specified by such agency or official, if such agency or official provides the covered entity with a written statement that such an accounting to the individual would be reasonably likely to impede the agency's activities, and specifies the time for which such a suspension is required.</t>
  </si>
  <si>
    <t>Level 1 plus:
The Senior Agency Official for Privacy (SAOP)/Chief Privacy Officer (CPO) periodically consults with managers of organization systems of record to ensure that the required accountings of disclosures of records are being properly maintained and provided to persons named in those records consistent with the dictates of the Privacy Act.</t>
  </si>
  <si>
    <t>13.03h</t>
  </si>
  <si>
    <t>Correction</t>
  </si>
  <si>
    <t>Correction of Records</t>
  </si>
  <si>
    <t>The organization ensures individuals have the right to amend PII (e.g., PHI or a record about the individual in a designated record set) for as long as the PII is maintained.
The covered entity denies an individual's request for amendment only if it determines the PHI or record was not created by the covered entity (unless the originator no longer exists), is not part of the designated record set, is not available for inspection per CSF control 13.f, or is otherwise accurate and complete.
The covered entity acts on an individual's request for amendment within 60 days of the request, with no more than one (1) thirty (30) day extension.
If the covered entity requires a written request with a rationale for the amendment, the covered entity makes these requirements known in advance.
If the requested amendment is accepted in whole or in part, the organization makes the amendment, informs the individual the amendment was made in a timely manner, and makes reasonable efforts to notify relevant persons with whom the amendment must be shared in a reasonable timeframe.
If a requested amendment is denied in whole or in part, the covered entity must provide the individual with a written denial; permit the individual to submit a statement of disagreement; prepare a written rebuttal if the individual submits a statement of disagreement; maintain denials, disagreements and rebuttals as organizational records; and provide relevant information regarding any disagreements in future disclosures of the individual's PHI.
The covered entity corrects an individual's PHI if informed by another covered entity of an amendment.
The organization ensures PII is accurate, kept up to date where necessary, and erases or corrects inaccurate PII without unreasonable delay unless otherwise permitted by relevant laws or regulations.</t>
  </si>
  <si>
    <t>Level 1 plus:
The organization requests that the individual or individual's authorized representative:
• validate PII during the collection process, and
• periodically revalidate that PII collected is still accurate at an organization-defined frequency but no less than annually.
The organization establishes a Data Integrity Board when appropriate to oversee organizational Computer Matching Agreements and to ensure that those agreements comply with the computer matching provisions of the Privacy Act.
The organization publishes Computer Matching Agreements on its public Website.</t>
  </si>
  <si>
    <t>With limited exception, the data controller erases personal data upon request of the data subject and without undue delay where one of the following applies:
• the personal data are no longer necessary in relation to the purposes for which they were collected or otherwise processed;
• the data subject withdraws consent on which the processing is based on authorization (consent) or for the purposes of carrying out the obligations and exercising specific rights of the controller or of the data subject in the field of employment and social security and social protection, and where there is no other legal ground for the processing;
• the data subject objects to the processing based on the subjects particular situation and there are no overriding legitimate grounds for the processing, or the data subject objects to the processing for the purposes of direct marketing;
• the personal data have been unlawfully processed;
• the personal data must be erased for compliance with a legal obligation in Union or Member State law to which the controller is subject;
• the personal data have been collected in relation to the offer of online services provided at the users request.
Where the controller has made the personal data public and is obliged to erase the personal data, the controller, taking into account of available technology and the cost of implementation, takes reasonable steps, including technical measures, to inform controllers processing the personal data that the data subject has requested the erasure by such controllers of any links to, or copy or replication of, that personal data.
The data controller ensures erasure is not performed at the request of a data subject only in limited circumstances, which include to the extent processing is necessary:
• for exercising the right of freedom of expression and information;
• for compliance with a legal obligation which requires processing by EU or Member State law to which the controller is subject or for the performance of a task carried out in the public interest or in the exercise of official authority vested in the controller;
• for reasons of public health;
• for archiving purposes in the public interest, scientific or historical research purposes or statistical purposes in so far as the right is likely to render impossible or seriously impair the achievement of the objectives of that processing; or
• for the establishment, exercise or defense of legal claims.
When any rectification or erasure of personal data or restriction of processing occurs, the data controller must inform the data subject about the recipients to whom the personal data have been disclosed if the data subject requests it.</t>
  </si>
  <si>
    <t>GDPR</t>
  </si>
  <si>
    <t>13.04i</t>
  </si>
  <si>
    <t>Collection, Use and Disclosure</t>
  </si>
  <si>
    <t>Required Uses and Disclosures</t>
  </si>
  <si>
    <t>In certain instances, a covered entity may use or disclose PHI without the written authorization of the individual or the opportunity for the individual to agree or object.
A covered entity may use or disclose PHI to the extent that such use or disclosure is required by law and the use or disclosure complies with, and is limited to, the relevant requirements of such law.
The covered entity shall disclose PHI to an individual when requested or required under federal or state law, or when required by the Secretary of Health and Human Services to investigate or determine the covered entity's compliance with the HIPAA Privacy Rule.
The business associate shall disclose PHI when required by the Secretary of Health and Human Services to investigate or determine the business associate's compliance with the HIPAA Privacy Rule and to the covered entity, individual, or individual's designee, as necessary to satisfy a covered entity's obligations as described in CSF control 13.f with respect to an individual's request for an electronic copy of PHI.</t>
  </si>
  <si>
    <t>Level 1 plus:
Organizations ensure that they use PII only for legally authorized purposes and in a manner compatible with uses identified in the Privacy Act and/or in public notices, to include monitoring and auditing organizational use of PII.
With guidance from the Senior Agency Official for Privacy (SAOP)/Chief Privacy Officer (CPO) and, where appropriate, legal counsel, organizations formally evaluate any proposed new uses of PII to assess whether they fall within the scope of the organizational authorities.</t>
  </si>
  <si>
    <t>13.04j</t>
  </si>
  <si>
    <t>Permitted Uses and Disclosures</t>
  </si>
  <si>
    <t>Organizations shall ensure patient information with special handling requirements, e.g., HIV, mental health and substance abuse-related records (see 07.e), is not disclosed except to individuals, organizations or agencies expressly allowed by applicable federal and state law.
The covered entity limits permitted uses or disclosures of PHI to the individual; for treatment, payment or healthcare operations; incident to a use or disclosure otherwise permitted or required; or otherwise pursuant to a valid authorization or agreement.
A business associate only uses or discloses PHI as permitted or required by its business associate contract or other arrangement and does not use or disclose PHI in a manner that would violate requirements for the protection of such information, if done by the covered entity, except for the purposes specified in CSF control 13.h if such uses or disclosures are permitted by its contract or other arrangement.
The covered entity complies with restrictions on use and disclosure of PHI for which it has agreed.
A covered entity or business associate may disclose PHI to a business associate and may allow a business associate to create, receive, maintain, or transmit PHI on its behalf, if the covered entity or business associate obtains satisfactory, written assurance (e.g., a written contract, agreement or arrangement that satisfies the requirements of this control) that the business associate will appropriately safeguard the information.
The covered entity expressly permits disclosures of PHI by whistleblowers and specifies the appropriate conditions under which whistleblowers may disclose PHI.
The covered entity permits certain disclosures of PHI by workforce members who are victims of a crime to law enforcement and specifies the conditions under which they may disclose PHI.
The covered entity or business associate understands when it has not obtained satisfactory assurances or met the standards for business associate contracts and takes appropriate action if it knew of a pattern or activity or practice of the business associate that constituted a material breach or violation of its obligations.
The covered entity uses and discloses PHI for treatment, payment or healthcare operations appropriately and not in a manner inconsistent with uses or disclosures that require authorization or are otherwise prohibited.
If consent is obtained from an individual to carry out treatment, payment or healthcare operations, the covered entity does not use or disclose PHI in other circumstances that require authorization or when another condition must be met for such use or disclosure.
The covered entity only discloses PHI for specific, allowed treatment, payment or healthcare operations, including quality assessments, competency or qualification reviews, healthcare fraud and abuse detection or compliance, and patient safety activities.
The covered entity only uses or discloses specific, limited types of PHI under specific, defined conditions to a business associate or an institutionally-related foundation for the purpose of raising funds for its own benefit.
The covered entity restricts uses and/or disclosures of PHI used for underwriting purposes for any other purpose except as may be required by law.
The covered entity formally verifies (e.g., with appropriate documentation) the identity and authority of persons (e.g., public officials) requesting PHI.</t>
  </si>
  <si>
    <t>13.04k</t>
  </si>
  <si>
    <t>Prohibited or Restricted Uses and Disclosures</t>
  </si>
  <si>
    <t>Unless the entity is an issuer of long-term care policies, the health plan may not use or disclose PHI that is genetic information for underwriting purposes. The covered entity or business associate shall not sell PHI.
Unless otherwise allowed by relevant law, regulation, or contractual arrangement, the organization does not process PII revealing racial or ethnic origin, political opinions, religious or philosophical beliefs, or trade-union membership, nor process genetic or biometric data for the purpose of uniquely identifying an individual, data concerning health or data concerning an individuals sex life or sexual orientation.</t>
  </si>
  <si>
    <t>The organization does not process PII revealing racial or ethnic origin, political opinions, religious or philosophical beliefs, or trade-union membership, nor process genetic or biometric data for the purpose of uniquely identifying an individual, data concerning health or data concerning an individuals sex life or sexual orientation UNLESS:
• the data subject has given explicit consent to the processing of those personal data for one or more specified purposes, except where Union or Member State law provide that the prohibition referred to in paragraph 1 may not be lifted by the data subject;
• processing is necessary for the purposes of carrying out the obligations and exercising specific rights of the controller or of the data subject in the field of employment and social security and social protection law in so far as it is authorized by Union or Member State law or a collective agreement pursuant to Member State law providing for appropriate safeguards for the fundamental rights and the interests of the data subject; • processing is necessary to protect the vital interests of the data subject or of another natural person where the data subject is physically or legally incapable of giving consent;
• processing is carried out in the course of its legitimate activities with appropriate safeguards by a foundation, association or any other not-for-profit body with a political, philosophical, religious or trade-union aim and on condition that the processing relates solely to the members or to former members of the body or to persons who have regular contact with it in connection with its purposes and that the personal data are not disclosed outside that body without the consent of the data subjects; (e) processing relates to personal data which are manifestly made public by the data subject;
• processing is necessary for the establishment, exercise or defense of legal claims or whenever courts are acting in their judicial capacity;
• processing is necessary for reasons of substantial public interest, on the basis of Union or Member State law which shall be proportionate to the aim pursued, respect the essence of the right to data protection and provide for suitable and specific measures to safeguard the fundamental rights and the interests of the data subject;
• processing is necessary for the purposes of preventive or occupational medicine, for the assessment of the working capacity of the employee, medical diagnosis, the provision of health or social care or treatment or the management of health or social care systems and services on the basis of Union or Member State law or pursuant to contract with a health professional and subject to the conditions and safeguards referred to in paragraph 3;
• processing is necessary for reasons of public interest in the area of public health, such as protecting against serious cross-border threats to health or ensuring high standards of quality and safety of health care and of medicinal products or medical devices, on the basis of Union or Member State law which provides for suitable and specific measures to safeguard the rights and freedoms of the data subject, in particular professional secrecy; or
• processing is necessary for archiving purposes in the public interest, scientific or historical research purposes or statistical purposes in accordance with Article 89(1) based on Union or Member State law which shall be proportionate to the aim pursued, respect the essence of the right to data protection and provide for suitable and specific measures to safeguard the fundamental rights and the interests of the data subject.</t>
  </si>
  <si>
    <t>Records relating to the deaths of residents with an intellectual disability or related condition are also confidential and not subject to release or disclosure under the provisions of TX Government Code § 552.
End stage renal facilities shall ensure information concerning quality of care provided to or compiled by the Department of State Health Services or medical review board and a recommendation of the medical review board are confidential. The information or recommendation may not be made available for public inspection, is not subject to disclosure under TX Government Code, Chapter 552, and is not subject to discovery, subpoena, or other compulsory legal process.</t>
  </si>
  <si>
    <t>Level Texas Covered Entities</t>
  </si>
  <si>
    <t>13.04l</t>
  </si>
  <si>
    <t>Minimum Necessary Use</t>
  </si>
  <si>
    <t>The organization ensures its use of PII is adequate, relevant and limited to what is necessary in relation to the purposes for which they are processed.
The covered entity or business associate makes reasonable efforts to limit requests for PHI to, or from, another covered entity or business associate to the minimum necessary to accomplish the intended purpose of the use, disclosure or request. Exceptions include, but are not limited to, treatment, requests by the individual, or uses or disclosures pursuant to a valid authorization, required by law, or required for compliance with other requirements, such as disclosures made to the Secretary of Health and Human Services.
A covered entity must make reasonable efforts to limit the access of persons or classes of persons to those with a legitimate need to access PHI. The covered entity limits the PHI disclosed to the minimum amount reasonably necessary to achieve the purpose of the disclosure.
The covered entity only creates and uses information that is not individually identifiable (i.e., de-identified) when a code or other means of record identification designed to enable coded, or otherwise de-identified information to be re-identified, is not disclosed. If the de-identified information is subsequently re-identified, the covered entity only uses or discloses such re-identified information as permitted or required for PHI.
The covered entity or business associate understands that health information is not identifiable (i.e., de-identified) only when there is no reasonable basis to believe that the information can be used to identify an individual and meets federal requirements for de-identified data.
When de-identifying PHI, the covered entity removes all eighteen (18) data elements required by the HIPAA Administrative Simplification's Privacy Rule and has no knowledge the resulting data set could be re-identified, or an appropriate person applies generally accepting scientific principles and methods for rendering information not individually identifiable and determines the risk of re-identification is appropriately small.
The covered entity may enter into a data use agreement with a recipient before allowing the use or disclosure of a limited data set and ensures the data provided meets the requirements for a limited data set.
A covered entity may use or disclose a limited data set only for the purposes of research, public health, or healthcare operations.
PII is kept in a form which permits identification of individuals for no longer than is necessary for the purposes for which the data are processed, unless such storage is for a use otherwise permitted by applicable law or regulation.
The organization ensures that its processing of PII for archiving purposes in the public interest, scientific or historical research purposes or statistical purposes, are subject to appropriate safeguards, as required by relevant law or regulation, for the rights and liberties (freedoms) of the individual. Those safeguards shall include technical and organizational measures that ensure respect for the principle of data minimization. Those measures may include data de-identification (pseudonymization) provided that those purposes can be fulfilled in that manner. Where those purposes can be fulfilled by further processing that does not permit or no longer permits the identification of data subjects, those purposes shall be fulfilled in that manner.</t>
  </si>
  <si>
    <t>Level 1 plus:
The organization, where feasible and within the limits of technology, locates and removes/redacts specified PII and/or uses anonymization and de-identification techniques to permit use of the retained information while reducing its sensitivity and reducing the risk resulting from disclosure.
The organization, where feasible, uses techniques (e.g., as described in NIST SP 800-122) to minimize the risk to privacy of using PII for research, testing, or training.</t>
  </si>
  <si>
    <t>Confidential Communications</t>
  </si>
  <si>
    <t>Persons and organizations shall ensure that communications between a patient and a healthcare professional are made available upon request. A covered entity may require the individual to make a request for a confidential communication in writing.
Communication between a healthcare provider and a patient, and records of the identity, evaluation, or treatment of a patient, that are made or created in the course of providing healthcare services to the patient, shall be considered confidential and privileged and may not be disclosed, except as provided by federal or state law.
A patient's pharmacy records are similarly confidential, and a pharmacist may only release a confidential record to the patient, or other individual, or entity permitted by federal or state law.
Communication between certified emergency medical services personnel or a physician providing medical supervision and a patient, and records relating to the identity, evaluation, or treatment of a patient that are made or created in the course of providing emergency medical services to the patient, shall be considered confidential and privileged and may not be disclosed except as provided by federal or state law.
The covered entity must permit, and must accomodate reasonable requests by, individuals who represent they are in danger to request to receive communications of PHI from the covered entity by alternative means or at alternative locations.
As appropriate, the covered entity only conditions requests for confidential communications on how payment, if any, will be handled and the specification of an alternative address or other method of contact; however, in no case may the organization require an explanation as to the basis of the individual's request.</t>
  </si>
  <si>
    <t>Persons and organizations shall ensure that communications between a patient and a professional for the diagnosis, evaluation, or treatment of any mental or emotional condition or disorder, including alcoholism or drug addiction, and records of the identity, diagnosis, evaluation, or treatment of a patient that are created or maintained by a professional, are only disclosed in select instances as provided by THSC §§ 611.004 or 611.0045, or 42 CFR Part 2.</t>
  </si>
  <si>
    <t>13.04m</t>
  </si>
  <si>
    <t>13.04n</t>
  </si>
  <si>
    <t>Organizational Requirements</t>
  </si>
  <si>
    <t>The covered entity ensures each of its business associates have a valid agreement that addresses the proper management/oversight of the business associate and specifies applicable requirements (e.g., around use, further disclosure, and the implementation of reasonable and appropriate safeguards).
If the covered entity has multiple functions that would make the entity any combination of a healthcare provider, a health plan, and a healthcare clearinghouse, it ensures the use and disclosure of PHI is only for the purpose related to the appropriate function being performed.
In an arrangement between business associate and a subcontractor who handles PHI for the business associate, the contractual requirements apply in the same manner as such requirements apply to contracts or other arrangements between a covered entity and business associate.</t>
  </si>
  <si>
    <t>Level GDPR</t>
  </si>
  <si>
    <t>Unless it employs less than 250 persons and performs only occasional personal data processing that does not include special categories or data relating to criminal convictions and offences, the controller and, where applicable, the controller's representative, maintains a written record of processing activities under its responsibility, which may be in electronic form, and contains all of the following information:
• the name and contact details of the controller and, where applicable, the joint controller, the controller's representative and the data protection officer;
• the purposes of the processing;
• a description of the categories of data subjects and of the categories of personal data;
• the categories of recipients to whom the personal data have been or will be disclosed including recipients in third countries or international organizations;
• where applicable, transfers of personal data to a third country or an international organization, including the identification of that third country or international organization and, in the case of a transfer necessary for the performance of a contract between the data subject and the controller or the implementation of pre-contractual measures taken at the data subject's request, the documentation of appropriate safeguards;
• where possible, the envisaged time limits for erasure of the different categories of data;
• where possible, a general description of the technical and organizational security measures intended to ensure a level of processing security appropriate to the risk.
Unless it employs less than 250 persons and performs only occasional personal data processing that does not include special categories or data relating to criminal convictions and offences, the processor and, where applicable, the processor's representative maintains a written record of all categories of processing activities carried out on behalf of a controller, which may be in electronic form, containing:
• the name and contact details of the processor or processors and of each controller on behalf of which the processor is acting, and, where applicable, of the controller's or the processor's representative, and the data protection officer;
• the categories of processing carried out on behalf of each controller;
• where applicable, transfers of personal data to a third country or an international organization, including the identification of that third country or international organization and, in the case of transfers necessary for the performance of a contract between the data subject and the controller or the implementation of pre-contractual measures taken at the data subject's request, the documentation of appropriate safeguards;
• where possible, a general description of the technical and organizational security measures intended to ensure a level of processing security appropriate to the risk.
The controller or the processor and, where applicable, the controller's or the processor's representative, ensures the record of processing activities is made available to the supervisory authority on request.</t>
  </si>
  <si>
    <t>Information Security Management Program</t>
  </si>
  <si>
    <t xml:space="preserve">Level 1 plus:
The organization shall formally establish, implement, operate, monitor, review, maintain and improve the ISMP.
The ISMP shall be formally documented, and such records shall be protected, controlled and retained according to federal, state and organizational requirements.
The ISMP shall incorporate a Plan, Do, Check, Act (PDCA) cycle for continuous improvement in the ISMP, particularly as information is obtained that could improve the ISMP, or indicates any shortcomings of the ISMP.
</t>
  </si>
  <si>
    <t>Level 2 plus:
Management shall provide evidence of its commitment to the establishment, implementation, operation, monitoring, review, maintenance and improvement of the ISMP.
The organization shall determine and provide the resources needed to establish, implement, operate, monitor, review, maintain and improve an ISMP.
The organization shall ensure that all personnel who are assigned responsibilities defined in the ISMP are competent to perform the required tasks. The organization shall also ensure that all relevant personnel are aware of the relevance and importance of their information security activities and how they contribute to the achievement of the ISMP objectives.
The organization shall conduct internal ISMP audits at planned intervals to determine the continuing suitability, adequacy and effectiveness of the program.
Management shall review the organization's ISMP at planned intervals (at least once a year) to ensure its continuing suitability, adequacy and effectiveness. This review shall include assessing opportunities for improvement and the need for changes to the ISMP, including the information security policy and information security objectives. The results of the reviews shall be clearly documented, and records maintained.
The organization shall continually improve the effectiveness of the ISMP through the use of the information security policy, information security objectives, audit results, analysis of monitored events, corrective and preventive actions and management review.</t>
  </si>
  <si>
    <t>CIS CSC v6 16.2</t>
  </si>
  <si>
    <t>01.01a</t>
  </si>
  <si>
    <t>CIS CSC v6 3.4
CIS CSC v6 5.1
CIS CSC v6 5.2
CIS CSC v6 5.8
CIS CSC v6 5.9</t>
  </si>
  <si>
    <t>CIS CSC v6 5.3</t>
  </si>
  <si>
    <t>CIS CSC v6 16.1
CIS CSC v6 16.3</t>
  </si>
  <si>
    <t>CIS CSC v6 16.6</t>
  </si>
  <si>
    <t>CIS CSC v6 12.7
CIS CSC v6 9.1</t>
  </si>
  <si>
    <t>CIS CSC v6 12.6</t>
  </si>
  <si>
    <t>CIS CSC v6 15.7</t>
  </si>
  <si>
    <t>CIS CSC v6 11.6</t>
  </si>
  <si>
    <t>CIS CSC v6 11.7
CIS CSC v6 14.1
CIS CSC v6 15.9
CIS CSC v6 9.4</t>
  </si>
  <si>
    <t>CIS CSC v6 12.5
CIS CSC v6 14.3
CIS CSC v6 15.9</t>
  </si>
  <si>
    <t>CIS CSC v6 16.7</t>
  </si>
  <si>
    <t>CIS CSC v6 16.13</t>
  </si>
  <si>
    <t>CIS CSC v6 11.4
CIS CSC v6 16.11
CIS CSC v6 16.9</t>
  </si>
  <si>
    <t>CIS CSC v6 16.12
CIS CSC v6 5.6
CIS CSC v6 5.7</t>
  </si>
  <si>
    <t>CIS CSC v6 16.4
CIS CSC v6 16.5</t>
  </si>
  <si>
    <t>CIS CSC v6 13.2
CIS CSC v6 8.1</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</si>
</sst>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8"/>
      <color theme="0"/>
      <name val="Calibri"/>
      <family val="2"/>
      <scheme val="minor"/>
    </font>
    <font>
      <sz val="11"/>
      <color rgb="FF4374B7"/>
      <name val="Inherit"/>
    </font>
    <font>
      <u/>
      <sz val="11"/>
      <color theme="10"/>
      <name val="Calibri"/>
      <family val="2"/>
      <scheme val="minor"/>
    </font>
    <font>
      <sz val="11"/>
      <name val="Calibri"/>
      <family val="2"/>
      <scheme val="minor"/>
    </font>
    <font>
      <b/>
      <sz val="14"/>
      <color theme="0"/>
      <name val="Calibri"/>
      <family val="2"/>
      <scheme val="minor"/>
    </font>
    <font>
      <sz val="11"/>
      <color theme="0"/>
      <name val="Calibri"/>
      <family val="2"/>
      <scheme val="minor"/>
    </font>
    <font>
      <sz val="11"/>
      <color theme="0" tint="-0.499984740745262"/>
      <name val="Calibri Light"/>
      <family val="2"/>
      <scheme val="major"/>
    </font>
    <font>
      <sz val="11"/>
      <color theme="0"/>
      <name val="Calibri Light"/>
      <family val="2"/>
      <scheme val="major"/>
    </font>
    <font>
      <sz val="11"/>
      <name val="Calibri Light"/>
      <family val="2"/>
      <scheme val="major"/>
    </font>
    <font>
      <sz val="11"/>
      <color theme="1"/>
      <name val="Calibri Light"/>
      <family val="2"/>
      <scheme val="major"/>
    </font>
    <font>
      <b/>
      <sz val="11"/>
      <color theme="9" tint="-0.249977111117893"/>
      <name val="Calibri"/>
      <family val="2"/>
      <scheme val="minor"/>
    </font>
  </fonts>
  <fills count="8">
    <fill>
      <patternFill patternType="none"/>
    </fill>
    <fill>
      <patternFill patternType="gray125"/>
    </fill>
    <fill>
      <patternFill patternType="solid">
        <fgColor theme="6" tint="0.79998168889431442"/>
        <bgColor indexed="64"/>
      </patternFill>
    </fill>
    <fill>
      <patternFill patternType="solid">
        <fgColor rgb="FFC00000"/>
        <bgColor indexed="64"/>
      </patternFill>
    </fill>
    <fill>
      <patternFill patternType="solid">
        <fgColor rgb="FF007054"/>
        <bgColor indexed="64"/>
      </patternFill>
    </fill>
    <fill>
      <patternFill patternType="solid">
        <fgColor rgb="FFE74C3C"/>
        <bgColor indexed="64"/>
      </patternFill>
    </fill>
    <fill>
      <patternFill patternType="solid">
        <fgColor theme="0" tint="-0.249977111117893"/>
        <bgColor indexed="64"/>
      </patternFill>
    </fill>
    <fill>
      <patternFill patternType="solid">
        <fgColor theme="0"/>
        <bgColor indexed="64"/>
      </patternFill>
    </fill>
  </fills>
  <borders count="3">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9" fontId="1" fillId="0" borderId="0" applyFont="0" applyFill="0" applyBorder="0" applyAlignment="0" applyProtection="0"/>
    <xf numFmtId="0" fontId="6" fillId="0" borderId="0" applyNumberFormat="0" applyFill="0" applyBorder="0" applyAlignment="0" applyProtection="0"/>
  </cellStyleXfs>
  <cellXfs count="69">
    <xf numFmtId="0" fontId="0" fillId="0" borderId="0" xfId="0"/>
    <xf numFmtId="0" fontId="0" fillId="0" borderId="0" xfId="0" applyAlignment="1">
      <alignment wrapText="1"/>
    </xf>
    <xf numFmtId="0" fontId="0" fillId="0" borderId="0" xfId="0" applyAlignment="1">
      <alignment horizontal="center"/>
    </xf>
    <xf numFmtId="0" fontId="0" fillId="0" borderId="0" xfId="0"/>
    <xf numFmtId="0" fontId="0" fillId="0" borderId="0" xfId="0" applyAlignment="1">
      <alignment horizontal="center" vertical="center"/>
    </xf>
    <xf numFmtId="0" fontId="0" fillId="0" borderId="0" xfId="0" applyAlignment="1">
      <alignment horizontal="center" vertical="center" wrapText="1"/>
    </xf>
    <xf numFmtId="9" fontId="0" fillId="0" borderId="0" xfId="1"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2" fontId="0" fillId="0" borderId="0" xfId="0" applyNumberFormat="1" applyAlignment="1">
      <alignment horizontal="center"/>
    </xf>
    <xf numFmtId="0" fontId="3" fillId="2" borderId="0" xfId="0" applyFont="1" applyFill="1" applyAlignment="1">
      <alignment horizontal="center"/>
    </xf>
    <xf numFmtId="0" fontId="3" fillId="0" borderId="0" xfId="0" applyFont="1" applyAlignment="1">
      <alignment horizontal="center" vertical="center"/>
    </xf>
    <xf numFmtId="0" fontId="3" fillId="0" borderId="0" xfId="0" quotePrefix="1" applyFont="1" applyAlignment="1">
      <alignment horizontal="center" vertical="center"/>
    </xf>
    <xf numFmtId="0" fontId="5" fillId="0" borderId="0" xfId="0" applyFont="1" applyAlignment="1">
      <alignment horizontal="left" vertical="center"/>
    </xf>
    <xf numFmtId="0" fontId="2" fillId="3" borderId="0" xfId="0" applyFont="1" applyFill="1" applyAlignment="1">
      <alignment horizontal="center"/>
    </xf>
    <xf numFmtId="9" fontId="0" fillId="0" borderId="0" xfId="1" applyFont="1" applyAlignment="1">
      <alignment horizontal="center"/>
    </xf>
    <xf numFmtId="9" fontId="0" fillId="0" borderId="0" xfId="0" applyNumberFormat="1" applyAlignment="1">
      <alignment horizontal="center"/>
    </xf>
    <xf numFmtId="0" fontId="3" fillId="0" borderId="0" xfId="0" applyFont="1" applyAlignment="1">
      <alignment horizontal="center" vertical="center"/>
    </xf>
    <xf numFmtId="0" fontId="7" fillId="0" borderId="0" xfId="0" applyFont="1" applyAlignment="1">
      <alignment horizontal="left" wrapText="1"/>
    </xf>
    <xf numFmtId="0" fontId="7" fillId="0" borderId="0" xfId="0" applyFont="1" applyAlignment="1">
      <alignment wrapText="1"/>
    </xf>
    <xf numFmtId="0" fontId="7" fillId="0" borderId="0" xfId="0" applyFont="1" applyAlignment="1">
      <alignment horizontal="left" vertical="center" wrapText="1"/>
    </xf>
    <xf numFmtId="0" fontId="7" fillId="0" borderId="0" xfId="0" applyFont="1" applyAlignment="1">
      <alignment vertical="center" wrapText="1"/>
    </xf>
    <xf numFmtId="0" fontId="2" fillId="4" borderId="0" xfId="0" applyFont="1" applyFill="1" applyAlignment="1">
      <alignment horizontal="center"/>
    </xf>
    <xf numFmtId="0" fontId="2" fillId="4" borderId="0" xfId="0" applyFont="1" applyFill="1" applyAlignment="1">
      <alignment horizontal="center" vertical="center"/>
    </xf>
    <xf numFmtId="0" fontId="8" fillId="4" borderId="1" xfId="0" applyFont="1" applyFill="1" applyBorder="1"/>
    <xf numFmtId="0" fontId="0" fillId="6" borderId="0" xfId="0" applyFill="1" applyAlignment="1">
      <alignment horizontal="center" vertical="center"/>
    </xf>
    <xf numFmtId="0" fontId="2" fillId="4" borderId="0" xfId="0" applyFont="1" applyFill="1" applyAlignment="1">
      <alignment horizontal="center" vertical="center" wrapText="1"/>
    </xf>
    <xf numFmtId="0" fontId="0" fillId="0" borderId="0" xfId="0" applyAlignment="1">
      <alignment vertical="center"/>
    </xf>
    <xf numFmtId="0" fontId="2" fillId="5" borderId="0" xfId="0" applyFont="1" applyFill="1" applyAlignment="1">
      <alignment horizontal="center"/>
    </xf>
    <xf numFmtId="9" fontId="2" fillId="5" borderId="0" xfId="0" applyNumberFormat="1" applyFont="1" applyFill="1" applyAlignment="1">
      <alignment horizontal="center"/>
    </xf>
    <xf numFmtId="9" fontId="2" fillId="4" borderId="0" xfId="0" applyNumberFormat="1" applyFont="1" applyFill="1" applyAlignment="1">
      <alignment horizontal="center"/>
    </xf>
    <xf numFmtId="2" fontId="8" fillId="4" borderId="2" xfId="0" applyNumberFormat="1" applyFont="1" applyFill="1" applyBorder="1" applyAlignment="1">
      <alignment horizontal="center"/>
    </xf>
    <xf numFmtId="0" fontId="9" fillId="0" borderId="0" xfId="0" applyFont="1"/>
    <xf numFmtId="0" fontId="0" fillId="0" borderId="0" xfId="0" applyAlignment="1">
      <alignment horizontal="left" wrapText="1"/>
    </xf>
    <xf numFmtId="0" fontId="3" fillId="0" borderId="0" xfId="0" applyFont="1" applyAlignment="1">
      <alignment horizontal="center" vertical="center"/>
    </xf>
    <xf numFmtId="0" fontId="3" fillId="0" borderId="0" xfId="0" applyFont="1" applyAlignment="1">
      <alignment horizontal="center"/>
    </xf>
    <xf numFmtId="0" fontId="6" fillId="0" borderId="0" xfId="2" applyAlignment="1">
      <alignment horizontal="center" vertical="center"/>
    </xf>
    <xf numFmtId="0" fontId="7" fillId="0" borderId="0" xfId="0" applyFont="1"/>
    <xf numFmtId="0" fontId="3"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horizontal="center" wrapText="1"/>
    </xf>
    <xf numFmtId="0" fontId="0" fillId="0" borderId="0" xfId="0" applyAlignment="1">
      <alignment horizontal="left" vertical="center"/>
    </xf>
    <xf numFmtId="0" fontId="3" fillId="0" borderId="0" xfId="0" applyFont="1"/>
    <xf numFmtId="0" fontId="3" fillId="7" borderId="0" xfId="0" applyFont="1" applyFill="1" applyAlignment="1">
      <alignment horizontal="center" vertical="center" wrapText="1"/>
    </xf>
    <xf numFmtId="9" fontId="9" fillId="0" borderId="0" xfId="0" applyNumberFormat="1" applyFont="1"/>
    <xf numFmtId="0" fontId="10" fillId="0" borderId="0" xfId="0" applyFont="1" applyAlignment="1">
      <alignment horizontal="center"/>
    </xf>
    <xf numFmtId="0" fontId="11" fillId="0" borderId="0" xfId="0" applyFont="1"/>
    <xf numFmtId="0" fontId="10" fillId="0" borderId="0" xfId="0" applyFont="1"/>
    <xf numFmtId="9" fontId="11" fillId="0" borderId="0" xfId="0" applyNumberFormat="1" applyFont="1" applyAlignment="1">
      <alignment horizontal="center"/>
    </xf>
    <xf numFmtId="0" fontId="12" fillId="0" borderId="0" xfId="0" applyFont="1"/>
    <xf numFmtId="0" fontId="13" fillId="0" borderId="0" xfId="0" applyFont="1"/>
    <xf numFmtId="0" fontId="0" fillId="0" borderId="0" xfId="0" applyFont="1"/>
    <xf numFmtId="0" fontId="6" fillId="0" borderId="0" xfId="2" applyAlignment="1">
      <alignment horizontal="center"/>
    </xf>
    <xf numFmtId="0" fontId="9" fillId="0" borderId="0" xfId="0" applyFont="1" applyAlignment="1">
      <alignment wrapText="1"/>
    </xf>
    <xf numFmtId="0" fontId="9" fillId="0" borderId="0" xfId="0" applyFont="1" applyAlignment="1">
      <alignment horizontal="center"/>
    </xf>
    <xf numFmtId="9" fontId="9" fillId="0" borderId="0" xfId="0" applyNumberFormat="1" applyFont="1" applyAlignment="1">
      <alignment horizontal="center"/>
    </xf>
    <xf numFmtId="9" fontId="9" fillId="0" borderId="0" xfId="1" applyFont="1"/>
    <xf numFmtId="0" fontId="0" fillId="0" borderId="0" xfId="0" applyAlignment="1">
      <alignment horizontal="left" wrapText="1"/>
    </xf>
    <xf numFmtId="0" fontId="0" fillId="0" borderId="0" xfId="0" applyAlignment="1">
      <alignment horizontal="left" wrapText="1"/>
    </xf>
    <xf numFmtId="0" fontId="0" fillId="0" borderId="0" xfId="0" applyFont="1" applyAlignment="1">
      <alignment wrapText="1"/>
    </xf>
    <xf numFmtId="0" fontId="3" fillId="0" borderId="0" xfId="0" quotePrefix="1" applyFont="1" applyAlignment="1">
      <alignment horizontal="center" vertical="center" wrapText="1"/>
    </xf>
    <xf numFmtId="0" fontId="14" fillId="0" borderId="0" xfId="0" quotePrefix="1" applyFont="1" applyAlignment="1">
      <alignment horizontal="center" vertical="center"/>
    </xf>
    <xf numFmtId="0" fontId="0" fillId="0" borderId="0" xfId="0" applyAlignment="1">
      <alignment horizontal="left"/>
    </xf>
    <xf numFmtId="0" fontId="4" fillId="4" borderId="0" xfId="0" applyFont="1" applyFill="1" applyAlignment="1">
      <alignment horizontal="center" vertical="center"/>
    </xf>
    <xf numFmtId="0" fontId="2" fillId="4" borderId="0" xfId="0" applyFont="1" applyFill="1" applyAlignment="1">
      <alignment horizontal="center"/>
    </xf>
    <xf numFmtId="0" fontId="0" fillId="0" borderId="0" xfId="0" applyAlignment="1">
      <alignment horizontal="left" wrapText="1"/>
    </xf>
    <xf numFmtId="0" fontId="3" fillId="0" borderId="0" xfId="0" applyFont="1" applyAlignment="1">
      <alignment horizontal="center"/>
    </xf>
    <xf numFmtId="0" fontId="6" fillId="0" borderId="0" xfId="2" applyAlignment="1">
      <alignment horizontal="center" vertical="center"/>
    </xf>
  </cellXfs>
  <cellStyles count="3">
    <cellStyle name="Hyperlink" xfId="2" builtinId="8"/>
    <cellStyle name="Normal" xfId="0" builtinId="0"/>
    <cellStyle name="Percent" xfId="1" builtinId="5"/>
  </cellStyles>
  <dxfs count="4345">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s>
  <tableStyles count="0" defaultTableStyle="TableStyleMedium2" defaultPivotStyle="PivotStyleLight16"/>
  <colors>
    <mruColors>
      <color rgb="FF007054"/>
      <color rgb="FFE74C3C"/>
      <color rgb="FF27AE60"/>
      <color rgb="FFE67E22"/>
      <color rgb="FFF39C12"/>
      <color rgb="FFF1C40F"/>
      <color rgb="FF27B060"/>
      <color rgb="FFEE7164"/>
      <color rgb="FFEB5A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a:t>Maturity Level Aggregat</a:t>
            </a:r>
            <a:r>
              <a:rPr lang="en-US" baseline="0"/>
              <a:t>e Scores</a:t>
            </a:r>
            <a:endParaRPr lang="en-US"/>
          </a:p>
        </c:rich>
      </c:tx>
      <c:layout/>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strRef>
              <c:f>Dashboard!$C$3</c:f>
              <c:strCache>
                <c:ptCount val="1"/>
                <c:pt idx="0">
                  <c:v>Score:</c:v>
                </c:pt>
              </c:strCache>
            </c:strRef>
          </c:tx>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Dashboard!$B$4:$B$8</c:f>
              <c:strCache>
                <c:ptCount val="5"/>
                <c:pt idx="0">
                  <c:v>Policies Complete</c:v>
                </c:pt>
                <c:pt idx="1">
                  <c:v>Controls 1-5 Implemented</c:v>
                </c:pt>
                <c:pt idx="2">
                  <c:v>All Controls Implemented</c:v>
                </c:pt>
                <c:pt idx="3">
                  <c:v>All Controls Automated</c:v>
                </c:pt>
                <c:pt idx="4">
                  <c:v>All Controls Reported</c:v>
                </c:pt>
              </c:strCache>
            </c:strRef>
          </c:cat>
          <c:val>
            <c:numRef>
              <c:f>Dashboard!$C$4:$C$8</c:f>
              <c:numCache>
                <c:formatCode>0.00</c:formatCode>
                <c:ptCount val="5"/>
                <c:pt idx="0">
                  <c:v>0.61269841269841274</c:v>
                </c:pt>
                <c:pt idx="1">
                  <c:v>0</c:v>
                </c:pt>
                <c:pt idx="2">
                  <c:v>1</c:v>
                </c:pt>
                <c:pt idx="3">
                  <c:v>0.14559386973180077</c:v>
                </c:pt>
                <c:pt idx="4">
                  <c:v>0</c:v>
                </c:pt>
              </c:numCache>
            </c:numRef>
          </c:val>
          <c:extLst xmlns:c16r2="http://schemas.microsoft.com/office/drawing/2015/06/chart">
            <c:ext xmlns:c16="http://schemas.microsoft.com/office/drawing/2014/chart" uri="{C3380CC4-5D6E-409C-BE32-E72D297353CC}">
              <c16:uniqueId val="{00000000-692A-4F1F-AE7A-A06A2C8620EC}"/>
            </c:ext>
          </c:extLst>
        </c:ser>
        <c:dLbls>
          <c:dLblPos val="inEnd"/>
          <c:showLegendKey val="0"/>
          <c:showVal val="1"/>
          <c:showCatName val="0"/>
          <c:showSerName val="0"/>
          <c:showPercent val="0"/>
          <c:showBubbleSize val="0"/>
        </c:dLbls>
        <c:gapWidth val="65"/>
        <c:axId val="-1438910736"/>
        <c:axId val="-1438903664"/>
      </c:barChart>
      <c:catAx>
        <c:axId val="-1438910736"/>
        <c:scaling>
          <c:orientation val="minMax"/>
        </c:scaling>
        <c:delete val="0"/>
        <c:axPos val="b"/>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438903664"/>
        <c:crosses val="autoZero"/>
        <c:auto val="1"/>
        <c:lblAlgn val="ctr"/>
        <c:lblOffset val="100"/>
        <c:noMultiLvlLbl val="0"/>
      </c:catAx>
      <c:valAx>
        <c:axId val="-1438903664"/>
        <c:scaling>
          <c:orientation val="minMax"/>
          <c:max val="1"/>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43891073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bg1"/>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#7</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xmlns:c16r2="http://schemas.microsoft.com/office/drawing/2015/06/chart">
              <c:ext xmlns:c16="http://schemas.microsoft.com/office/drawing/2014/chart" uri="{C3380CC4-5D6E-409C-BE32-E72D297353CC}">
                <c16:uniqueId val="{00000001-FB0F-43C6-A17F-AF2C4A04A3FD}"/>
              </c:ext>
            </c:extLst>
          </c:dPt>
          <c:dPt>
            <c:idx val="1"/>
            <c:bubble3D val="0"/>
            <c:spPr>
              <a:solidFill>
                <a:srgbClr val="E74C3C"/>
              </a:solidFill>
              <a:ln w="19050">
                <a:solidFill>
                  <a:schemeClr val="lt1"/>
                </a:solidFill>
              </a:ln>
              <a:effectLst/>
            </c:spPr>
            <c:extLst xmlns:c16r2="http://schemas.microsoft.com/office/drawing/2015/06/chart">
              <c:ext xmlns:c16="http://schemas.microsoft.com/office/drawing/2014/chart" uri="{C3380CC4-5D6E-409C-BE32-E72D297353CC}">
                <c16:uniqueId val="{00000003-FB0F-43C6-A17F-AF2C4A04A3FD}"/>
              </c:ext>
            </c:extLst>
          </c:dPt>
          <c:val>
            <c:numRef>
              <c:f>('CC # 06.0'!$F$5,'CC # 06.0'!$F$7)</c:f>
              <c:numCache>
                <c:formatCode>0%</c:formatCode>
                <c:ptCount val="2"/>
                <c:pt idx="0">
                  <c:v>0</c:v>
                </c:pt>
                <c:pt idx="1">
                  <c:v>1</c:v>
                </c:pt>
              </c:numCache>
            </c:numRef>
          </c:val>
          <c:extLst xmlns:c16r2="http://schemas.microsoft.com/office/drawing/2015/06/chart">
            <c:ext xmlns:c16="http://schemas.microsoft.com/office/drawing/2014/chart" uri="{C3380CC4-5D6E-409C-BE32-E72D297353CC}">
              <c16:uniqueId val="{00000004-FB0F-43C6-A17F-AF2C4A04A3FD}"/>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#8</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xmlns:c16r2="http://schemas.microsoft.com/office/drawing/2015/06/chart">
              <c:ext xmlns:c16="http://schemas.microsoft.com/office/drawing/2014/chart" uri="{C3380CC4-5D6E-409C-BE32-E72D297353CC}">
                <c16:uniqueId val="{00000001-10CC-42A4-8023-10BE61945EA0}"/>
              </c:ext>
            </c:extLst>
          </c:dPt>
          <c:dPt>
            <c:idx val="1"/>
            <c:bubble3D val="0"/>
            <c:spPr>
              <a:solidFill>
                <a:srgbClr val="E74C3C"/>
              </a:solidFill>
              <a:ln w="19050">
                <a:solidFill>
                  <a:schemeClr val="lt1"/>
                </a:solidFill>
              </a:ln>
              <a:effectLst/>
            </c:spPr>
            <c:extLst xmlns:c16r2="http://schemas.microsoft.com/office/drawing/2015/06/chart">
              <c:ext xmlns:c16="http://schemas.microsoft.com/office/drawing/2014/chart" uri="{C3380CC4-5D6E-409C-BE32-E72D297353CC}">
                <c16:uniqueId val="{00000003-10CC-42A4-8023-10BE61945EA0}"/>
              </c:ext>
            </c:extLst>
          </c:dPt>
          <c:val>
            <c:numRef>
              <c:f>('CC # 07.0'!$F$5,'CC # 07.0'!$F$7)</c:f>
              <c:numCache>
                <c:formatCode>0%</c:formatCode>
                <c:ptCount val="2"/>
                <c:pt idx="0">
                  <c:v>0</c:v>
                </c:pt>
                <c:pt idx="1">
                  <c:v>1</c:v>
                </c:pt>
              </c:numCache>
            </c:numRef>
          </c:val>
          <c:extLst xmlns:c16r2="http://schemas.microsoft.com/office/drawing/2015/06/chart">
            <c:ext xmlns:c16="http://schemas.microsoft.com/office/drawing/2014/chart" uri="{C3380CC4-5D6E-409C-BE32-E72D297353CC}">
              <c16:uniqueId val="{00000004-10CC-42A4-8023-10BE61945EA0}"/>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#9</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xmlns:c16r2="http://schemas.microsoft.com/office/drawing/2015/06/chart">
              <c:ext xmlns:c16="http://schemas.microsoft.com/office/drawing/2014/chart" uri="{C3380CC4-5D6E-409C-BE32-E72D297353CC}">
                <c16:uniqueId val="{00000001-B84F-4144-B8DC-27F135556C8A}"/>
              </c:ext>
            </c:extLst>
          </c:dPt>
          <c:dPt>
            <c:idx val="1"/>
            <c:bubble3D val="0"/>
            <c:spPr>
              <a:solidFill>
                <a:srgbClr val="E74C3C"/>
              </a:solidFill>
              <a:ln w="19050">
                <a:solidFill>
                  <a:schemeClr val="lt1"/>
                </a:solidFill>
              </a:ln>
              <a:effectLst/>
            </c:spPr>
            <c:extLst xmlns:c16r2="http://schemas.microsoft.com/office/drawing/2015/06/chart">
              <c:ext xmlns:c16="http://schemas.microsoft.com/office/drawing/2014/chart" uri="{C3380CC4-5D6E-409C-BE32-E72D297353CC}">
                <c16:uniqueId val="{00000003-B84F-4144-B8DC-27F135556C8A}"/>
              </c:ext>
            </c:extLst>
          </c:dPt>
          <c:val>
            <c:numRef>
              <c:f>('CC # 08.0'!$F$5,'CC # 08.0'!$F$7)</c:f>
              <c:numCache>
                <c:formatCode>0%</c:formatCode>
                <c:ptCount val="2"/>
                <c:pt idx="0">
                  <c:v>0</c:v>
                </c:pt>
                <c:pt idx="1">
                  <c:v>1</c:v>
                </c:pt>
              </c:numCache>
            </c:numRef>
          </c:val>
          <c:extLst xmlns:c16r2="http://schemas.microsoft.com/office/drawing/2015/06/chart">
            <c:ext xmlns:c16="http://schemas.microsoft.com/office/drawing/2014/chart" uri="{C3380CC4-5D6E-409C-BE32-E72D297353CC}">
              <c16:uniqueId val="{00000004-B84F-4144-B8DC-27F135556C8A}"/>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#10</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xmlns:c16r2="http://schemas.microsoft.com/office/drawing/2015/06/chart">
              <c:ext xmlns:c16="http://schemas.microsoft.com/office/drawing/2014/chart" uri="{C3380CC4-5D6E-409C-BE32-E72D297353CC}">
                <c16:uniqueId val="{00000001-582D-4B86-8D62-DFD90BDE3FD5}"/>
              </c:ext>
            </c:extLst>
          </c:dPt>
          <c:dPt>
            <c:idx val="1"/>
            <c:bubble3D val="0"/>
            <c:spPr>
              <a:solidFill>
                <a:srgbClr val="E74C3C"/>
              </a:solidFill>
              <a:ln w="19050">
                <a:solidFill>
                  <a:schemeClr val="lt1"/>
                </a:solidFill>
              </a:ln>
              <a:effectLst/>
            </c:spPr>
            <c:extLst xmlns:c16r2="http://schemas.microsoft.com/office/drawing/2015/06/chart">
              <c:ext xmlns:c16="http://schemas.microsoft.com/office/drawing/2014/chart" uri="{C3380CC4-5D6E-409C-BE32-E72D297353CC}">
                <c16:uniqueId val="{00000003-582D-4B86-8D62-DFD90BDE3FD5}"/>
              </c:ext>
            </c:extLst>
          </c:dPt>
          <c:val>
            <c:numRef>
              <c:f>('CC # 09.0'!$F$5,'CC # 09.0'!$F$7)</c:f>
              <c:numCache>
                <c:formatCode>0%</c:formatCode>
                <c:ptCount val="2"/>
                <c:pt idx="0">
                  <c:v>0</c:v>
                </c:pt>
                <c:pt idx="1">
                  <c:v>1</c:v>
                </c:pt>
              </c:numCache>
            </c:numRef>
          </c:val>
          <c:extLst xmlns:c16r2="http://schemas.microsoft.com/office/drawing/2015/06/chart">
            <c:ext xmlns:c16="http://schemas.microsoft.com/office/drawing/2014/chart" uri="{C3380CC4-5D6E-409C-BE32-E72D297353CC}">
              <c16:uniqueId val="{00000004-582D-4B86-8D62-DFD90BDE3FD5}"/>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CC #10.0</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xmlns:c16r2="http://schemas.microsoft.com/office/drawing/2015/06/chart">
              <c:ext xmlns:c16="http://schemas.microsoft.com/office/drawing/2014/chart" uri="{C3380CC4-5D6E-409C-BE32-E72D297353CC}">
                <c16:uniqueId val="{00000001-1CF7-4A02-8142-7D7F6E0E2D8A}"/>
              </c:ext>
            </c:extLst>
          </c:dPt>
          <c:dPt>
            <c:idx val="1"/>
            <c:bubble3D val="0"/>
            <c:spPr>
              <a:solidFill>
                <a:srgbClr val="E74C3C"/>
              </a:solidFill>
              <a:ln w="19050">
                <a:solidFill>
                  <a:schemeClr val="lt1"/>
                </a:solidFill>
              </a:ln>
              <a:effectLst/>
            </c:spPr>
            <c:extLst xmlns:c16r2="http://schemas.microsoft.com/office/drawing/2015/06/chart">
              <c:ext xmlns:c16="http://schemas.microsoft.com/office/drawing/2014/chart" uri="{C3380CC4-5D6E-409C-BE32-E72D297353CC}">
                <c16:uniqueId val="{00000003-1CF7-4A02-8142-7D7F6E0E2D8A}"/>
              </c:ext>
            </c:extLst>
          </c:dPt>
          <c:val>
            <c:numRef>
              <c:f>('CC # 10.0'!$F$5,'CC # 10.0'!$F$7)</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4-1CF7-4A02-8142-7D7F6E0E2D8A}"/>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CC #11</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E74C3C"/>
            </a:solidFill>
          </c:spPr>
          <c:dPt>
            <c:idx val="0"/>
            <c:bubble3D val="0"/>
            <c:spPr>
              <a:solidFill>
                <a:srgbClr val="27AE60"/>
              </a:solidFill>
              <a:ln w="19050">
                <a:solidFill>
                  <a:schemeClr val="lt1"/>
                </a:solidFill>
              </a:ln>
              <a:effectLst/>
            </c:spPr>
            <c:extLst xmlns:c16r2="http://schemas.microsoft.com/office/drawing/2015/06/chart">
              <c:ext xmlns:c16="http://schemas.microsoft.com/office/drawing/2014/chart" uri="{C3380CC4-5D6E-409C-BE32-E72D297353CC}">
                <c16:uniqueId val="{00000001-26F7-4C40-8B00-079CF4020804}"/>
              </c:ext>
            </c:extLst>
          </c:dPt>
          <c:dPt>
            <c:idx val="1"/>
            <c:bubble3D val="0"/>
            <c:spPr>
              <a:solidFill>
                <a:srgbClr val="E74C3C"/>
              </a:solidFill>
              <a:ln w="19050">
                <a:solidFill>
                  <a:schemeClr val="lt1"/>
                </a:solidFill>
              </a:ln>
              <a:effectLst/>
            </c:spPr>
            <c:extLst xmlns:c16r2="http://schemas.microsoft.com/office/drawing/2015/06/chart">
              <c:ext xmlns:c16="http://schemas.microsoft.com/office/drawing/2014/chart" uri="{C3380CC4-5D6E-409C-BE32-E72D297353CC}">
                <c16:uniqueId val="{00000003-26F7-4C40-8B00-079CF4020804}"/>
              </c:ext>
            </c:extLst>
          </c:dPt>
          <c:val>
            <c:numRef>
              <c:f>('CC # 11.0'!$F$5,'CC # 11.0'!$F$7)</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4-26F7-4C40-8B00-079CF4020804}"/>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CC #12</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xmlns:c16r2="http://schemas.microsoft.com/office/drawing/2015/06/chart">
              <c:ext xmlns:c16="http://schemas.microsoft.com/office/drawing/2014/chart" uri="{C3380CC4-5D6E-409C-BE32-E72D297353CC}">
                <c16:uniqueId val="{00000001-EB2F-4B04-904E-2E02E0D79535}"/>
              </c:ext>
            </c:extLst>
          </c:dPt>
          <c:dPt>
            <c:idx val="1"/>
            <c:bubble3D val="0"/>
            <c:spPr>
              <a:solidFill>
                <a:srgbClr val="E74C3C"/>
              </a:solidFill>
              <a:ln w="19050">
                <a:solidFill>
                  <a:schemeClr val="lt1"/>
                </a:solidFill>
              </a:ln>
              <a:effectLst/>
            </c:spPr>
            <c:extLst xmlns:c16r2="http://schemas.microsoft.com/office/drawing/2015/06/chart">
              <c:ext xmlns:c16="http://schemas.microsoft.com/office/drawing/2014/chart" uri="{C3380CC4-5D6E-409C-BE32-E72D297353CC}">
                <c16:uniqueId val="{00000003-EB2F-4B04-904E-2E02E0D79535}"/>
              </c:ext>
            </c:extLst>
          </c:dPt>
          <c:val>
            <c:numRef>
              <c:f>('CC # 12.0'!$F$5,'CC # 12.0'!$F$7)</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4-EB2F-4B04-904E-2E02E0D79535}"/>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CC #13</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rgbClr val="27AE60"/>
              </a:solidFill>
              <a:ln w="19050">
                <a:solidFill>
                  <a:schemeClr val="lt1"/>
                </a:solidFill>
              </a:ln>
              <a:effectLst/>
            </c:spPr>
            <c:extLst xmlns:c16r2="http://schemas.microsoft.com/office/drawing/2015/06/chart">
              <c:ext xmlns:c16="http://schemas.microsoft.com/office/drawing/2014/chart" uri="{C3380CC4-5D6E-409C-BE32-E72D297353CC}">
                <c16:uniqueId val="{00000001-6443-430D-9916-CC87CAB4E0ED}"/>
              </c:ext>
            </c:extLst>
          </c:dPt>
          <c:dPt>
            <c:idx val="1"/>
            <c:bubble3D val="0"/>
            <c:spPr>
              <a:solidFill>
                <a:srgbClr val="E74C3C"/>
              </a:solidFill>
              <a:ln w="19050">
                <a:solidFill>
                  <a:schemeClr val="lt1"/>
                </a:solidFill>
              </a:ln>
              <a:effectLst/>
            </c:spPr>
            <c:extLst xmlns:c16r2="http://schemas.microsoft.com/office/drawing/2015/06/chart">
              <c:ext xmlns:c16="http://schemas.microsoft.com/office/drawing/2014/chart" uri="{C3380CC4-5D6E-409C-BE32-E72D297353CC}">
                <c16:uniqueId val="{00000003-6443-430D-9916-CC87CAB4E0ED}"/>
              </c:ext>
            </c:extLst>
          </c:dPt>
          <c:val>
            <c:numRef>
              <c:f>('CC # 13.0'!$F$5,'CC # 13.0'!$F$7)</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4-6443-430D-9916-CC87CAB4E0ED}"/>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#15</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rgbClr val="27AE60"/>
              </a:solidFill>
              <a:ln w="19050">
                <a:solidFill>
                  <a:schemeClr val="lt1"/>
                </a:solidFill>
              </a:ln>
              <a:effectLst/>
            </c:spPr>
            <c:extLst xmlns:c16r2="http://schemas.microsoft.com/office/drawing/2015/06/chart">
              <c:ext xmlns:c16="http://schemas.microsoft.com/office/drawing/2014/chart" uri="{C3380CC4-5D6E-409C-BE32-E72D297353CC}">
                <c16:uniqueId val="{00000001-9F55-4508-ADDD-D839A6787E03}"/>
              </c:ext>
            </c:extLst>
          </c:dPt>
          <c:dPt>
            <c:idx val="1"/>
            <c:bubble3D val="0"/>
            <c:spPr>
              <a:solidFill>
                <a:srgbClr val="E74C3C"/>
              </a:solidFill>
              <a:ln w="19050">
                <a:solidFill>
                  <a:schemeClr val="lt1"/>
                </a:solidFill>
              </a:ln>
              <a:effectLst/>
            </c:spPr>
            <c:extLst xmlns:c16r2="http://schemas.microsoft.com/office/drawing/2015/06/chart">
              <c:ext xmlns:c16="http://schemas.microsoft.com/office/drawing/2014/chart" uri="{C3380CC4-5D6E-409C-BE32-E72D297353CC}">
                <c16:uniqueId val="{00000003-9F55-4508-ADDD-D839A6787E03}"/>
              </c:ext>
            </c:extLst>
          </c:dPt>
          <c:val>
            <c:numRef>
              <c:f>('CSC #15'!$D$5,'CSC #15'!$D$7)</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4-9F55-4508-ADDD-D839A6787E03}"/>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#16</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xmlns:c16r2="http://schemas.microsoft.com/office/drawing/2015/06/chart">
              <c:ext xmlns:c16="http://schemas.microsoft.com/office/drawing/2014/chart" uri="{C3380CC4-5D6E-409C-BE32-E72D297353CC}">
                <c16:uniqueId val="{00000001-4597-4B5B-8943-50271B6D707B}"/>
              </c:ext>
            </c:extLst>
          </c:dPt>
          <c:dPt>
            <c:idx val="1"/>
            <c:bubble3D val="0"/>
            <c:spPr>
              <a:solidFill>
                <a:srgbClr val="E74C3C"/>
              </a:solidFill>
              <a:ln w="19050">
                <a:solidFill>
                  <a:schemeClr val="lt1"/>
                </a:solidFill>
              </a:ln>
              <a:effectLst/>
            </c:spPr>
            <c:extLst xmlns:c16r2="http://schemas.microsoft.com/office/drawing/2015/06/chart">
              <c:ext xmlns:c16="http://schemas.microsoft.com/office/drawing/2014/chart" uri="{C3380CC4-5D6E-409C-BE32-E72D297353CC}">
                <c16:uniqueId val="{00000003-4597-4B5B-8943-50271B6D707B}"/>
              </c:ext>
            </c:extLst>
          </c:dPt>
          <c:val>
            <c:numRef>
              <c:f>('CSC #16'!$D$5,'CSC #16'!$D$7)</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4-4597-4B5B-8943-50271B6D707B}"/>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CSC Implementation Percentage by Control</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strRef>
              <c:f>Dashboard!$S$1</c:f>
              <c:strCache>
                <c:ptCount val="1"/>
                <c:pt idx="0">
                  <c:v>FY18 CSC</c:v>
                </c:pt>
              </c:strCache>
            </c:strRef>
          </c:tx>
          <c:spPr>
            <a:solidFill>
              <a:schemeClr val="accent6">
                <a:shade val="58000"/>
                <a:alpha val="85000"/>
              </a:schemeClr>
            </a:solidFill>
            <a:ln w="9525" cap="flat" cmpd="sng" algn="ctr">
              <a:solidFill>
                <a:schemeClr val="lt1">
                  <a:alpha val="50000"/>
                </a:schemeClr>
              </a:solidFill>
              <a:round/>
            </a:ln>
            <a:effectLst/>
          </c:spPr>
          <c:invertIfNegative val="0"/>
          <c:dLbls>
            <c:dLbl>
              <c:idx val="9"/>
              <c:layout>
                <c:manualLayout>
                  <c:x val="-1.7623919048125988E-2"/>
                  <c:y val="7.373274029761317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C9F-49DB-90CC-7F09BF26522E}"/>
                </c:ext>
                <c:ext xmlns:c15="http://schemas.microsoft.com/office/drawing/2012/chart" uri="{CE6537A1-D6FC-4f65-9D91-7224C49458BB}">
                  <c15:layout/>
                </c:ext>
              </c:extLst>
            </c:dLbl>
            <c:dLbl>
              <c:idx val="16"/>
              <c:layout>
                <c:manualLayout>
                  <c:x val="-2.5177027211608551E-2"/>
                  <c:y val="7.3732740297613203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C9F-49DB-90CC-7F09BF26522E}"/>
                </c:ext>
                <c:ext xmlns:c15="http://schemas.microsoft.com/office/drawing/2012/chart" uri="{CE6537A1-D6FC-4f65-9D91-7224C49458BB}">
                  <c15:layout/>
                </c:ext>
              </c:extLst>
            </c:dLbl>
            <c:dLbl>
              <c:idx val="18"/>
              <c:layout>
                <c:manualLayout>
                  <c:x val="-2.5177027211608551E-2"/>
                  <c:y val="7.3732740297613203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C9F-49DB-90CC-7F09BF26522E}"/>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6"/>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Dashboard!$R$2:$R$21</c:f>
              <c:strCache>
                <c:ptCount val="20"/>
                <c:pt idx="0">
                  <c:v>CSC #1</c:v>
                </c:pt>
                <c:pt idx="1">
                  <c:v>CSC #2</c:v>
                </c:pt>
                <c:pt idx="2">
                  <c:v>CSC #3</c:v>
                </c:pt>
                <c:pt idx="3">
                  <c:v>CSC #4</c:v>
                </c:pt>
                <c:pt idx="4">
                  <c:v>CSC #5</c:v>
                </c:pt>
                <c:pt idx="5">
                  <c:v>CSC #6</c:v>
                </c:pt>
                <c:pt idx="6">
                  <c:v>CSC #7</c:v>
                </c:pt>
                <c:pt idx="7">
                  <c:v>CSC #8</c:v>
                </c:pt>
                <c:pt idx="8">
                  <c:v>CSC #9</c:v>
                </c:pt>
                <c:pt idx="9">
                  <c:v>CSC #10</c:v>
                </c:pt>
                <c:pt idx="10">
                  <c:v>CSC #11</c:v>
                </c:pt>
                <c:pt idx="11">
                  <c:v>CSC #12</c:v>
                </c:pt>
                <c:pt idx="12">
                  <c:v>CSC #13</c:v>
                </c:pt>
                <c:pt idx="13">
                  <c:v>CSC #14</c:v>
                </c:pt>
                <c:pt idx="14">
                  <c:v>CSC #15</c:v>
                </c:pt>
                <c:pt idx="15">
                  <c:v>CSC #16</c:v>
                </c:pt>
                <c:pt idx="16">
                  <c:v>CSC #17</c:v>
                </c:pt>
                <c:pt idx="17">
                  <c:v>CSC #18</c:v>
                </c:pt>
                <c:pt idx="18">
                  <c:v>CSC #19</c:v>
                </c:pt>
                <c:pt idx="19">
                  <c:v>CSC #20</c:v>
                </c:pt>
              </c:strCache>
            </c:strRef>
          </c:cat>
          <c:val>
            <c:numRef>
              <c:f>Dashboard!$S$2:$S$21</c:f>
              <c:numCache>
                <c:formatCode>0%</c:formatCode>
                <c:ptCount val="20"/>
                <c:pt idx="0">
                  <c:v>0.125</c:v>
                </c:pt>
                <c:pt idx="1">
                  <c:v>2.5000000000000001E-2</c:v>
                </c:pt>
                <c:pt idx="2">
                  <c:v>0.21428571428571427</c:v>
                </c:pt>
                <c:pt idx="3">
                  <c:v>0.27777777777777779</c:v>
                </c:pt>
                <c:pt idx="4">
                  <c:v>0.35</c:v>
                </c:pt>
                <c:pt idx="5">
                  <c:v>0.4375</c:v>
                </c:pt>
                <c:pt idx="6">
                  <c:v>0.32500000000000001</c:v>
                </c:pt>
                <c:pt idx="7">
                  <c:v>0.3125</c:v>
                </c:pt>
                <c:pt idx="8">
                  <c:v>0.1</c:v>
                </c:pt>
                <c:pt idx="9">
                  <c:v>0.95</c:v>
                </c:pt>
                <c:pt idx="10">
                  <c:v>0.17857142857142858</c:v>
                </c:pt>
                <c:pt idx="11">
                  <c:v>0.3125</c:v>
                </c:pt>
                <c:pt idx="12">
                  <c:v>0.1111111111111111</c:v>
                </c:pt>
                <c:pt idx="13">
                  <c:v>0.25</c:v>
                </c:pt>
                <c:pt idx="14">
                  <c:v>0.2</c:v>
                </c:pt>
                <c:pt idx="15">
                  <c:v>0.40384615384615385</c:v>
                </c:pt>
                <c:pt idx="16">
                  <c:v>1</c:v>
                </c:pt>
                <c:pt idx="17">
                  <c:v>0.11363636363636363</c:v>
                </c:pt>
                <c:pt idx="18">
                  <c:v>1</c:v>
                </c:pt>
                <c:pt idx="19">
                  <c:v>0.1875</c:v>
                </c:pt>
              </c:numCache>
            </c:numRef>
          </c:val>
          <c:extLst xmlns:c16r2="http://schemas.microsoft.com/office/drawing/2015/06/chart">
            <c:ext xmlns:c16="http://schemas.microsoft.com/office/drawing/2014/chart" uri="{C3380CC4-5D6E-409C-BE32-E72D297353CC}">
              <c16:uniqueId val="{00000000-CD54-4EB0-A8BF-44341277029C}"/>
            </c:ext>
          </c:extLst>
        </c:ser>
        <c:ser>
          <c:idx val="3"/>
          <c:order val="1"/>
          <c:tx>
            <c:strRef>
              <c:f>Dashboard!$T$1</c:f>
              <c:strCache>
                <c:ptCount val="1"/>
                <c:pt idx="0">
                  <c:v>FY19 CSC </c:v>
                </c:pt>
              </c:strCache>
            </c:strRef>
          </c:tx>
          <c:spPr>
            <a:solidFill>
              <a:schemeClr val="accent6">
                <a:lumMod val="40000"/>
                <a:lumOff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Dashboard!$T$2:$T$21</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0</c:v>
                </c:pt>
                <c:pt idx="18">
                  <c:v>0</c:v>
                </c:pt>
                <c:pt idx="19">
                  <c:v>0</c:v>
                </c:pt>
              </c:numCache>
            </c:numRef>
          </c:val>
          <c:extLst xmlns:c16r2="http://schemas.microsoft.com/office/drawing/2015/06/chart">
            <c:ext xmlns:c16="http://schemas.microsoft.com/office/drawing/2014/chart" uri="{C3380CC4-5D6E-409C-BE32-E72D297353CC}">
              <c16:uniqueId val="{00000000-E729-4E51-819A-B6B33401ACF6}"/>
            </c:ext>
          </c:extLst>
        </c:ser>
        <c:dLbls>
          <c:showLegendKey val="0"/>
          <c:showVal val="0"/>
          <c:showCatName val="0"/>
          <c:showSerName val="0"/>
          <c:showPercent val="0"/>
          <c:showBubbleSize val="0"/>
        </c:dLbls>
        <c:gapWidth val="150"/>
        <c:axId val="-1438908560"/>
        <c:axId val="-1438911280"/>
      </c:barChart>
      <c:lineChart>
        <c:grouping val="standard"/>
        <c:varyColors val="0"/>
        <c:ser>
          <c:idx val="2"/>
          <c:order val="3"/>
          <c:tx>
            <c:strRef>
              <c:f>Dashboard!$U$1</c:f>
              <c:strCache>
                <c:ptCount val="1"/>
                <c:pt idx="0">
                  <c:v>Target</c:v>
                </c:pt>
              </c:strCache>
            </c:strRef>
          </c:tx>
          <c:spPr>
            <a:ln w="12700" cap="rnd">
              <a:solidFill>
                <a:schemeClr val="tx1"/>
              </a:solidFill>
              <a:prstDash val="sysDot"/>
              <a:round/>
            </a:ln>
            <a:effectLst/>
          </c:spPr>
          <c:marker>
            <c:symbol val="circle"/>
            <c:size val="4"/>
            <c:spPr>
              <a:solidFill>
                <a:schemeClr val="tx1">
                  <a:alpha val="85000"/>
                </a:schemeClr>
              </a:solidFill>
              <a:ln>
                <a:noFill/>
              </a:ln>
              <a:effectLst/>
            </c:spPr>
          </c:marker>
          <c:val>
            <c:numRef>
              <c:f>Dashboard!$U$2:$U$21</c:f>
              <c:numCache>
                <c:formatCode>0%</c:formatCode>
                <c:ptCount val="20"/>
                <c:pt idx="0">
                  <c:v>0.75</c:v>
                </c:pt>
                <c:pt idx="1">
                  <c:v>0</c:v>
                </c:pt>
                <c:pt idx="2">
                  <c:v>0.28999999999999998</c:v>
                </c:pt>
                <c:pt idx="3">
                  <c:v>0.33</c:v>
                </c:pt>
                <c:pt idx="4">
                  <c:v>0.4</c:v>
                </c:pt>
                <c:pt idx="5">
                  <c:v>0.5</c:v>
                </c:pt>
                <c:pt idx="6">
                  <c:v>0.2</c:v>
                </c:pt>
                <c:pt idx="7">
                  <c:v>0.63</c:v>
                </c:pt>
                <c:pt idx="8">
                  <c:v>0.8</c:v>
                </c:pt>
                <c:pt idx="9">
                  <c:v>0.6</c:v>
                </c:pt>
                <c:pt idx="10">
                  <c:v>0.71</c:v>
                </c:pt>
                <c:pt idx="11">
                  <c:v>0.33</c:v>
                </c:pt>
                <c:pt idx="12">
                  <c:v>0.67</c:v>
                </c:pt>
                <c:pt idx="13">
                  <c:v>0.56000000000000005</c:v>
                </c:pt>
                <c:pt idx="14">
                  <c:v>0.7</c:v>
                </c:pt>
                <c:pt idx="15">
                  <c:v>0.46</c:v>
                </c:pt>
                <c:pt idx="16">
                  <c:v>0.22</c:v>
                </c:pt>
                <c:pt idx="17">
                  <c:v>0.55000000000000004</c:v>
                </c:pt>
                <c:pt idx="18">
                  <c:v>0.88</c:v>
                </c:pt>
                <c:pt idx="19">
                  <c:v>0.5</c:v>
                </c:pt>
              </c:numCache>
            </c:numRef>
          </c:val>
          <c:smooth val="0"/>
          <c:extLst xmlns:c16r2="http://schemas.microsoft.com/office/drawing/2015/06/chart">
            <c:ext xmlns:c16="http://schemas.microsoft.com/office/drawing/2014/chart" uri="{C3380CC4-5D6E-409C-BE32-E72D297353CC}">
              <c16:uniqueId val="{00000000-068C-4975-99F3-824C3219E74A}"/>
            </c:ext>
          </c:extLst>
        </c:ser>
        <c:dLbls>
          <c:showLegendKey val="0"/>
          <c:showVal val="0"/>
          <c:showCatName val="0"/>
          <c:showSerName val="0"/>
          <c:showPercent val="0"/>
          <c:showBubbleSize val="0"/>
        </c:dLbls>
        <c:marker val="1"/>
        <c:smooth val="0"/>
        <c:axId val="-1438908560"/>
        <c:axId val="-1438911280"/>
      </c:lineChart>
      <c:lineChart>
        <c:grouping val="standard"/>
        <c:varyColors val="0"/>
        <c:ser>
          <c:idx val="1"/>
          <c:order val="2"/>
          <c:tx>
            <c:strRef>
              <c:f>Dashboard!$V$1</c:f>
              <c:strCache>
                <c:ptCount val="1"/>
                <c:pt idx="0">
                  <c:v>Risk</c:v>
                </c:pt>
              </c:strCache>
            </c:strRef>
          </c:tx>
          <c:spPr>
            <a:ln w="6350" cap="rnd">
              <a:solidFill>
                <a:srgbClr val="FF0000"/>
              </a:solidFill>
              <a:prstDash val="sysDot"/>
              <a:round/>
            </a:ln>
            <a:effectLst/>
          </c:spPr>
          <c:marker>
            <c:symbol val="circle"/>
            <c:size val="4"/>
            <c:spPr>
              <a:solidFill>
                <a:srgbClr val="FF0000">
                  <a:alpha val="85000"/>
                </a:srgbClr>
              </a:solidFill>
              <a:ln>
                <a:solidFill>
                  <a:srgbClr val="FF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Dashboard!$V$2:$V$21</c:f>
              <c:numCache>
                <c:formatCode>General</c:formatCode>
                <c:ptCount val="20"/>
                <c:pt idx="0">
                  <c:v>3</c:v>
                </c:pt>
                <c:pt idx="1">
                  <c:v>2</c:v>
                </c:pt>
                <c:pt idx="2">
                  <c:v>2.5</c:v>
                </c:pt>
                <c:pt idx="3">
                  <c:v>0</c:v>
                </c:pt>
                <c:pt idx="4">
                  <c:v>2</c:v>
                </c:pt>
                <c:pt idx="5">
                  <c:v>3</c:v>
                </c:pt>
                <c:pt idx="6">
                  <c:v>0</c:v>
                </c:pt>
                <c:pt idx="7">
                  <c:v>3</c:v>
                </c:pt>
                <c:pt idx="8">
                  <c:v>2</c:v>
                </c:pt>
                <c:pt idx="9">
                  <c:v>0</c:v>
                </c:pt>
                <c:pt idx="10">
                  <c:v>0</c:v>
                </c:pt>
                <c:pt idx="11">
                  <c:v>2.5</c:v>
                </c:pt>
                <c:pt idx="12">
                  <c:v>2.5</c:v>
                </c:pt>
                <c:pt idx="13">
                  <c:v>3</c:v>
                </c:pt>
                <c:pt idx="14">
                  <c:v>2</c:v>
                </c:pt>
                <c:pt idx="15">
                  <c:v>2</c:v>
                </c:pt>
                <c:pt idx="16">
                  <c:v>0</c:v>
                </c:pt>
                <c:pt idx="17">
                  <c:v>0</c:v>
                </c:pt>
                <c:pt idx="18">
                  <c:v>0.5714285714285714</c:v>
                </c:pt>
                <c:pt idx="19">
                  <c:v>0</c:v>
                </c:pt>
              </c:numCache>
            </c:numRef>
          </c:val>
          <c:smooth val="0"/>
          <c:extLst xmlns:c16r2="http://schemas.microsoft.com/office/drawing/2015/06/chart">
            <c:ext xmlns:c16="http://schemas.microsoft.com/office/drawing/2014/chart" uri="{C3380CC4-5D6E-409C-BE32-E72D297353CC}">
              <c16:uniqueId val="{00000001-615B-4218-8A96-69DF8CAA42DD}"/>
            </c:ext>
          </c:extLst>
        </c:ser>
        <c:dLbls>
          <c:showLegendKey val="0"/>
          <c:showVal val="0"/>
          <c:showCatName val="0"/>
          <c:showSerName val="0"/>
          <c:showPercent val="0"/>
          <c:showBubbleSize val="0"/>
        </c:dLbls>
        <c:marker val="1"/>
        <c:smooth val="0"/>
        <c:axId val="-1438908016"/>
        <c:axId val="-1438898768"/>
      </c:lineChart>
      <c:catAx>
        <c:axId val="-1438908560"/>
        <c:scaling>
          <c:orientation val="minMax"/>
        </c:scaling>
        <c:delete val="0"/>
        <c:axPos val="b"/>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438911280"/>
        <c:crosses val="autoZero"/>
        <c:auto val="1"/>
        <c:lblAlgn val="ctr"/>
        <c:lblOffset val="100"/>
        <c:noMultiLvlLbl val="0"/>
      </c:catAx>
      <c:valAx>
        <c:axId val="-1438911280"/>
        <c:scaling>
          <c:orientation val="minMax"/>
          <c:max val="1"/>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438908560"/>
        <c:crosses val="autoZero"/>
        <c:crossBetween val="between"/>
      </c:valAx>
      <c:valAx>
        <c:axId val="-143889876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438908016"/>
        <c:crosses val="max"/>
        <c:crossBetween val="between"/>
      </c:valAx>
      <c:catAx>
        <c:axId val="-1438908016"/>
        <c:scaling>
          <c:orientation val="minMax"/>
        </c:scaling>
        <c:delete val="1"/>
        <c:axPos val="b"/>
        <c:majorTickMark val="out"/>
        <c:minorTickMark val="none"/>
        <c:tickLblPos val="nextTo"/>
        <c:crossAx val="-1438898768"/>
        <c:crosses val="autoZero"/>
        <c:auto val="1"/>
        <c:lblAlgn val="ctr"/>
        <c:lblOffset val="100"/>
        <c:noMultiLvlLbl val="0"/>
      </c:catAx>
      <c:spPr>
        <a:noFill/>
        <a:ln>
          <a:noFill/>
        </a:ln>
        <a:effectLst/>
      </c:spPr>
    </c:plotArea>
    <c:legend>
      <c:legendPos val="l"/>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bg1"/>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#17</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rgbClr val="27AE60"/>
              </a:solidFill>
              <a:ln w="19050">
                <a:solidFill>
                  <a:schemeClr val="lt1"/>
                </a:solidFill>
              </a:ln>
              <a:effectLst/>
            </c:spPr>
            <c:extLst xmlns:c16r2="http://schemas.microsoft.com/office/drawing/2015/06/chart">
              <c:ext xmlns:c16="http://schemas.microsoft.com/office/drawing/2014/chart" uri="{C3380CC4-5D6E-409C-BE32-E72D297353CC}">
                <c16:uniqueId val="{00000001-D162-41C8-9745-0DDB76033B23}"/>
              </c:ext>
            </c:extLst>
          </c:dPt>
          <c:dPt>
            <c:idx val="1"/>
            <c:bubble3D val="0"/>
            <c:spPr>
              <a:solidFill>
                <a:srgbClr val="E74C3C"/>
              </a:solidFill>
              <a:ln w="19050">
                <a:solidFill>
                  <a:schemeClr val="lt1"/>
                </a:solidFill>
              </a:ln>
              <a:effectLst/>
            </c:spPr>
            <c:extLst xmlns:c16r2="http://schemas.microsoft.com/office/drawing/2015/06/chart">
              <c:ext xmlns:c16="http://schemas.microsoft.com/office/drawing/2014/chart" uri="{C3380CC4-5D6E-409C-BE32-E72D297353CC}">
                <c16:uniqueId val="{00000003-D162-41C8-9745-0DDB76033B23}"/>
              </c:ext>
            </c:extLst>
          </c:dPt>
          <c:val>
            <c:numRef>
              <c:f>('CSC #17'!$D$5,'CSC #17'!$D$7)</c:f>
              <c:numCache>
                <c:formatCode>0%</c:formatCode>
                <c:ptCount val="2"/>
                <c:pt idx="0">
                  <c:v>1</c:v>
                </c:pt>
                <c:pt idx="1">
                  <c:v>0</c:v>
                </c:pt>
              </c:numCache>
            </c:numRef>
          </c:val>
          <c:extLst xmlns:c16r2="http://schemas.microsoft.com/office/drawing/2015/06/chart">
            <c:ext xmlns:c16="http://schemas.microsoft.com/office/drawing/2014/chart" uri="{C3380CC4-5D6E-409C-BE32-E72D297353CC}">
              <c16:uniqueId val="{00000004-D162-41C8-9745-0DDB76033B23}"/>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#18</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rgbClr val="27AE60"/>
              </a:solidFill>
              <a:ln w="19050">
                <a:solidFill>
                  <a:schemeClr val="lt1"/>
                </a:solidFill>
              </a:ln>
              <a:effectLst/>
            </c:spPr>
            <c:extLst xmlns:c16r2="http://schemas.microsoft.com/office/drawing/2015/06/chart">
              <c:ext xmlns:c16="http://schemas.microsoft.com/office/drawing/2014/chart" uri="{C3380CC4-5D6E-409C-BE32-E72D297353CC}">
                <c16:uniqueId val="{00000001-6E36-4079-AC34-4908382216EB}"/>
              </c:ext>
            </c:extLst>
          </c:dPt>
          <c:dPt>
            <c:idx val="1"/>
            <c:bubble3D val="0"/>
            <c:spPr>
              <a:solidFill>
                <a:srgbClr val="E74C3C"/>
              </a:solidFill>
              <a:ln w="19050">
                <a:solidFill>
                  <a:schemeClr val="lt1"/>
                </a:solidFill>
              </a:ln>
              <a:effectLst/>
            </c:spPr>
            <c:extLst xmlns:c16r2="http://schemas.microsoft.com/office/drawing/2015/06/chart">
              <c:ext xmlns:c16="http://schemas.microsoft.com/office/drawing/2014/chart" uri="{C3380CC4-5D6E-409C-BE32-E72D297353CC}">
                <c16:uniqueId val="{00000003-6E36-4079-AC34-4908382216EB}"/>
              </c:ext>
            </c:extLst>
          </c:dPt>
          <c:val>
            <c:numRef>
              <c:f>('CSC #18'!$D$5,'CSC #18'!$D$7)</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4-6E36-4079-AC34-4908382216EB}"/>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#19</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xmlns:c16r2="http://schemas.microsoft.com/office/drawing/2015/06/chart">
              <c:ext xmlns:c16="http://schemas.microsoft.com/office/drawing/2014/chart" uri="{C3380CC4-5D6E-409C-BE32-E72D297353CC}">
                <c16:uniqueId val="{00000001-BB70-4170-AC22-5D8C1FF6F70D}"/>
              </c:ext>
            </c:extLst>
          </c:dPt>
          <c:dPt>
            <c:idx val="1"/>
            <c:bubble3D val="0"/>
            <c:spPr>
              <a:solidFill>
                <a:srgbClr val="E74C3C"/>
              </a:solidFill>
              <a:ln w="19050">
                <a:solidFill>
                  <a:schemeClr val="lt1"/>
                </a:solidFill>
              </a:ln>
              <a:effectLst/>
            </c:spPr>
            <c:extLst xmlns:c16r2="http://schemas.microsoft.com/office/drawing/2015/06/chart">
              <c:ext xmlns:c16="http://schemas.microsoft.com/office/drawing/2014/chart" uri="{C3380CC4-5D6E-409C-BE32-E72D297353CC}">
                <c16:uniqueId val="{00000003-BB70-4170-AC22-5D8C1FF6F70D}"/>
              </c:ext>
            </c:extLst>
          </c:dPt>
          <c:val>
            <c:numRef>
              <c:f>('CSC #19'!$D$5,'CSC #19'!$D$7)</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4-BB70-4170-AC22-5D8C1FF6F70D}"/>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#20</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rgbClr val="27AE60"/>
              </a:solidFill>
              <a:ln w="19050">
                <a:solidFill>
                  <a:schemeClr val="lt1"/>
                </a:solidFill>
              </a:ln>
              <a:effectLst/>
            </c:spPr>
            <c:extLst xmlns:c16r2="http://schemas.microsoft.com/office/drawing/2015/06/chart">
              <c:ext xmlns:c16="http://schemas.microsoft.com/office/drawing/2014/chart" uri="{C3380CC4-5D6E-409C-BE32-E72D297353CC}">
                <c16:uniqueId val="{00000001-1214-48F6-93EB-21976BBA3F81}"/>
              </c:ext>
            </c:extLst>
          </c:dPt>
          <c:dPt>
            <c:idx val="1"/>
            <c:bubble3D val="0"/>
            <c:spPr>
              <a:solidFill>
                <a:srgbClr val="E74C3C"/>
              </a:solidFill>
              <a:ln w="19050">
                <a:solidFill>
                  <a:schemeClr val="lt1"/>
                </a:solidFill>
              </a:ln>
              <a:effectLst/>
            </c:spPr>
            <c:extLst xmlns:c16r2="http://schemas.microsoft.com/office/drawing/2015/06/chart">
              <c:ext xmlns:c16="http://schemas.microsoft.com/office/drawing/2014/chart" uri="{C3380CC4-5D6E-409C-BE32-E72D297353CC}">
                <c16:uniqueId val="{00000003-1214-48F6-93EB-21976BBA3F81}"/>
              </c:ext>
            </c:extLst>
          </c:dPt>
          <c:val>
            <c:numRef>
              <c:f>('CSC #20'!$D$5,'CSC #20'!$D$7)</c:f>
              <c:numCache>
                <c:formatCode>0%</c:formatCode>
                <c:ptCount val="2"/>
                <c:pt idx="0">
                  <c:v>0</c:v>
                </c:pt>
                <c:pt idx="1">
                  <c:v>1</c:v>
                </c:pt>
              </c:numCache>
            </c:numRef>
          </c:val>
          <c:extLst xmlns:c16r2="http://schemas.microsoft.com/office/drawing/2015/06/chart">
            <c:ext xmlns:c16="http://schemas.microsoft.com/office/drawing/2014/chart" uri="{C3380CC4-5D6E-409C-BE32-E72D297353CC}">
              <c16:uniqueId val="{00000004-1214-48F6-93EB-21976BBA3F81}"/>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HITRUST</a:t>
            </a:r>
            <a:r>
              <a:rPr lang="en-US" baseline="0"/>
              <a:t> Level 3 </a:t>
            </a:r>
            <a:r>
              <a:rPr lang="en-US"/>
              <a:t>Implementation Percentage by Control</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1"/>
          <c:order val="0"/>
          <c:tx>
            <c:strRef>
              <c:f>Dashboard!$Y$1</c:f>
              <c:strCache>
                <c:ptCount val="1"/>
                <c:pt idx="0">
                  <c:v>FY18 HITRUST</c:v>
                </c:pt>
              </c:strCache>
            </c:strRef>
          </c:tx>
          <c:spPr>
            <a:solidFill>
              <a:schemeClr val="accent6">
                <a:tint val="77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Dashboard!$Y$2:$Y$21</c:f>
              <c:numCache>
                <c:formatCode>0%</c:formatCode>
                <c:ptCount val="20"/>
                <c:pt idx="0">
                  <c:v>0.2</c:v>
                </c:pt>
                <c:pt idx="1">
                  <c:v>0</c:v>
                </c:pt>
                <c:pt idx="2">
                  <c:v>0.25</c:v>
                </c:pt>
                <c:pt idx="3">
                  <c:v>0.58333333333333337</c:v>
                </c:pt>
                <c:pt idx="4">
                  <c:v>0.25</c:v>
                </c:pt>
                <c:pt idx="5">
                  <c:v>0.5</c:v>
                </c:pt>
                <c:pt idx="6">
                  <c:v>0.875</c:v>
                </c:pt>
                <c:pt idx="7">
                  <c:v>0.41666666666666669</c:v>
                </c:pt>
                <c:pt idx="8">
                  <c:v>0.125</c:v>
                </c:pt>
                <c:pt idx="9">
                  <c:v>0.91666666666666663</c:v>
                </c:pt>
                <c:pt idx="10">
                  <c:v>0.1</c:v>
                </c:pt>
                <c:pt idx="11">
                  <c:v>0.125</c:v>
                </c:pt>
                <c:pt idx="12">
                  <c:v>0.16666666666666666</c:v>
                </c:pt>
                <c:pt idx="13">
                  <c:v>0.35</c:v>
                </c:pt>
                <c:pt idx="14">
                  <c:v>0.21428571428571427</c:v>
                </c:pt>
                <c:pt idx="15">
                  <c:v>0.45833333333333331</c:v>
                </c:pt>
                <c:pt idx="16">
                  <c:v>1</c:v>
                </c:pt>
                <c:pt idx="17">
                  <c:v>0.20833333333333334</c:v>
                </c:pt>
                <c:pt idx="18">
                  <c:v>1</c:v>
                </c:pt>
                <c:pt idx="19">
                  <c:v>0.25</c:v>
                </c:pt>
              </c:numCache>
            </c:numRef>
          </c:val>
          <c:extLst xmlns:c16r2="http://schemas.microsoft.com/office/drawing/2015/06/chart">
            <c:ext xmlns:c16="http://schemas.microsoft.com/office/drawing/2014/chart" uri="{C3380CC4-5D6E-409C-BE32-E72D297353CC}">
              <c16:uniqueId val="{00000000-F8D2-41FB-94E1-2AC9C2F2CD31}"/>
            </c:ext>
          </c:extLst>
        </c:ser>
        <c:ser>
          <c:idx val="0"/>
          <c:order val="1"/>
          <c:tx>
            <c:strRef>
              <c:f>Dashboard!$X$1</c:f>
              <c:strCache>
                <c:ptCount val="1"/>
                <c:pt idx="0">
                  <c:v>FY19 HITRUST </c:v>
                </c:pt>
              </c:strCache>
            </c:strRef>
          </c:tx>
          <c:spPr>
            <a:solidFill>
              <a:schemeClr val="accent6">
                <a:shade val="76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Dashboard!$Z$2:$Z$21</c:f>
              <c:strCache>
                <c:ptCount val="20"/>
                <c:pt idx="0">
                  <c:v>Inventory and Control of Hardware Assets</c:v>
                </c:pt>
                <c:pt idx="1">
                  <c:v>Inventory and Control of Software Assets</c:v>
                </c:pt>
                <c:pt idx="2">
                  <c:v>Continuous Vulnerability Management</c:v>
                </c:pt>
                <c:pt idx="3">
                  <c:v>Controlled Use of Administrative Privileges</c:v>
                </c:pt>
                <c:pt idx="4">
                  <c:v>Secure Configuration for Hardware and Software</c:v>
                </c:pt>
                <c:pt idx="5">
                  <c:v>Maintenance, Monitoring, and Analysis of Audit Logs</c:v>
                </c:pt>
                <c:pt idx="6">
                  <c:v>Email and Web Browser Protections</c:v>
                </c:pt>
                <c:pt idx="7">
                  <c:v>Malware Defenses</c:v>
                </c:pt>
                <c:pt idx="8">
                  <c:v>Limitation and Control of Network Ports</c:v>
                </c:pt>
                <c:pt idx="9">
                  <c:v>Data Recovery Capability</c:v>
                </c:pt>
                <c:pt idx="10">
                  <c:v>Secure Configurations for Network Devices</c:v>
                </c:pt>
                <c:pt idx="11">
                  <c:v>Boundary Defense</c:v>
                </c:pt>
                <c:pt idx="12">
                  <c:v>Data Protection</c:v>
                </c:pt>
                <c:pt idx="13">
                  <c:v>Controlled Access Based on the Need to Know</c:v>
                </c:pt>
                <c:pt idx="14">
                  <c:v>Wireless Access Control</c:v>
                </c:pt>
                <c:pt idx="15">
                  <c:v>Account Monitoring and Control</c:v>
                </c:pt>
                <c:pt idx="16">
                  <c:v>Implement a Security Awareness and Training Program</c:v>
                </c:pt>
                <c:pt idx="17">
                  <c:v>Application Software Security</c:v>
                </c:pt>
                <c:pt idx="18">
                  <c:v>Incident Response and Management</c:v>
                </c:pt>
                <c:pt idx="19">
                  <c:v>Penetration Tests and Red Team Exercises</c:v>
                </c:pt>
              </c:strCache>
            </c:strRef>
          </c:cat>
          <c:val>
            <c:numRef>
              <c:f>Dashboard!$X$2:$X$21</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0</c:v>
                </c:pt>
                <c:pt idx="18">
                  <c:v>0</c:v>
                </c:pt>
                <c:pt idx="19">
                  <c:v>0</c:v>
                </c:pt>
              </c:numCache>
            </c:numRef>
          </c:val>
          <c:extLst xmlns:c16r2="http://schemas.microsoft.com/office/drawing/2015/06/chart">
            <c:ext xmlns:c16="http://schemas.microsoft.com/office/drawing/2014/chart" uri="{C3380CC4-5D6E-409C-BE32-E72D297353CC}">
              <c16:uniqueId val="{00000000-779B-454C-A4C8-C04F75B32E59}"/>
            </c:ext>
          </c:extLst>
        </c:ser>
        <c:dLbls>
          <c:dLblPos val="inEnd"/>
          <c:showLegendKey val="0"/>
          <c:showVal val="1"/>
          <c:showCatName val="0"/>
          <c:showSerName val="0"/>
          <c:showPercent val="0"/>
          <c:showBubbleSize val="0"/>
        </c:dLbls>
        <c:gapWidth val="65"/>
        <c:axId val="-1438907472"/>
        <c:axId val="-1438911824"/>
      </c:barChart>
      <c:catAx>
        <c:axId val="-1438907472"/>
        <c:scaling>
          <c:orientation val="minMax"/>
        </c:scaling>
        <c:delete val="0"/>
        <c:axPos val="b"/>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438911824"/>
        <c:crosses val="autoZero"/>
        <c:auto val="1"/>
        <c:lblAlgn val="ctr"/>
        <c:lblOffset val="100"/>
        <c:noMultiLvlLbl val="0"/>
      </c:catAx>
      <c:valAx>
        <c:axId val="-1438911824"/>
        <c:scaling>
          <c:orientation val="minMax"/>
          <c:max val="1"/>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438907472"/>
        <c:crosses val="autoZero"/>
        <c:crossBetween val="between"/>
      </c:valAx>
      <c:spPr>
        <a:noFill/>
        <a:ln>
          <a:noFill/>
        </a:ln>
        <a:effectLst/>
      </c:spPr>
    </c:plotArea>
    <c:legend>
      <c:legendPos val="l"/>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bg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E74C3C"/>
            </a:solidFill>
          </c:spPr>
          <c:dPt>
            <c:idx val="0"/>
            <c:bubble3D val="0"/>
            <c:spPr>
              <a:solidFill>
                <a:srgbClr val="27AE60"/>
              </a:solidFill>
              <a:ln w="19050">
                <a:solidFill>
                  <a:schemeClr val="lt1"/>
                </a:solidFill>
              </a:ln>
              <a:effectLst/>
            </c:spPr>
            <c:extLst xmlns:c16r2="http://schemas.microsoft.com/office/drawing/2015/06/chart">
              <c:ext xmlns:c16="http://schemas.microsoft.com/office/drawing/2014/chart" uri="{C3380CC4-5D6E-409C-BE32-E72D297353CC}">
                <c16:uniqueId val="{00000001-B93B-4986-B276-F0F4F209CE02}"/>
              </c:ext>
            </c:extLst>
          </c:dPt>
          <c:dPt>
            <c:idx val="1"/>
            <c:bubble3D val="0"/>
            <c:spPr>
              <a:solidFill>
                <a:srgbClr val="E74C3C"/>
              </a:solidFill>
              <a:ln w="19050">
                <a:solidFill>
                  <a:schemeClr val="lt1"/>
                </a:solidFill>
              </a:ln>
              <a:effectLst/>
            </c:spPr>
            <c:extLst xmlns:c16r2="http://schemas.microsoft.com/office/drawing/2015/06/chart">
              <c:ext xmlns:c16="http://schemas.microsoft.com/office/drawing/2014/chart" uri="{C3380CC4-5D6E-409C-BE32-E72D297353CC}">
                <c16:uniqueId val="{00000002-B93B-4986-B276-F0F4F209CE02}"/>
              </c:ext>
            </c:extLst>
          </c:dPt>
          <c:val>
            <c:numRef>
              <c:f>('CC # 0.0'!$F$5,'CC # 0.0'!$F$7)</c:f>
              <c:numCache>
                <c:formatCode>0%</c:formatCode>
                <c:ptCount val="2"/>
                <c:pt idx="0">
                  <c:v>0</c:v>
                </c:pt>
                <c:pt idx="1">
                  <c:v>1</c:v>
                </c:pt>
              </c:numCache>
            </c:numRef>
          </c:val>
          <c:extLst xmlns:c16r2="http://schemas.microsoft.com/office/drawing/2015/06/chart">
            <c:ext xmlns:c16="http://schemas.microsoft.com/office/drawing/2014/chart" uri="{C3380CC4-5D6E-409C-BE32-E72D297353CC}">
              <c16:uniqueId val="{00000000-B93B-4986-B276-F0F4F209CE02}"/>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#2</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xmlns:c16r2="http://schemas.microsoft.com/office/drawing/2015/06/chart">
              <c:ext xmlns:c16="http://schemas.microsoft.com/office/drawing/2014/chart" uri="{C3380CC4-5D6E-409C-BE32-E72D297353CC}">
                <c16:uniqueId val="{00000001-0EB2-4EFB-957E-9CF7F2FB07A9}"/>
              </c:ext>
            </c:extLst>
          </c:dPt>
          <c:dPt>
            <c:idx val="1"/>
            <c:bubble3D val="0"/>
            <c:spPr>
              <a:solidFill>
                <a:srgbClr val="E74C3C"/>
              </a:solidFill>
              <a:ln w="19050">
                <a:solidFill>
                  <a:schemeClr val="lt1"/>
                </a:solidFill>
              </a:ln>
              <a:effectLst/>
            </c:spPr>
            <c:extLst xmlns:c16r2="http://schemas.microsoft.com/office/drawing/2015/06/chart">
              <c:ext xmlns:c16="http://schemas.microsoft.com/office/drawing/2014/chart" uri="{C3380CC4-5D6E-409C-BE32-E72D297353CC}">
                <c16:uniqueId val="{00000003-0EB2-4EFB-957E-9CF7F2FB07A9}"/>
              </c:ext>
            </c:extLst>
          </c:dPt>
          <c:val>
            <c:numRef>
              <c:f>('CC # 01.0'!$F$5,'CC # 01.0'!$F$7)</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4-0EB2-4EFB-957E-9CF7F2FB07A9}"/>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CC #2</a:t>
            </a:r>
          </a:p>
          <a:p>
            <a:pPr>
              <a:defRPr/>
            </a:pPr>
            <a:endParaRPr lang="en-US" baseline="0"/>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xmlns:c16r2="http://schemas.microsoft.com/office/drawing/2015/06/chart">
              <c:ext xmlns:c16="http://schemas.microsoft.com/office/drawing/2014/chart" uri="{C3380CC4-5D6E-409C-BE32-E72D297353CC}">
                <c16:uniqueId val="{00000001-5215-40AA-AF35-884F67EA1B5C}"/>
              </c:ext>
            </c:extLst>
          </c:dPt>
          <c:dPt>
            <c:idx val="1"/>
            <c:bubble3D val="0"/>
            <c:spPr>
              <a:solidFill>
                <a:srgbClr val="E74C3C"/>
              </a:solidFill>
              <a:ln w="19050">
                <a:solidFill>
                  <a:schemeClr val="lt1"/>
                </a:solidFill>
              </a:ln>
              <a:effectLst/>
            </c:spPr>
            <c:extLst xmlns:c16r2="http://schemas.microsoft.com/office/drawing/2015/06/chart">
              <c:ext xmlns:c16="http://schemas.microsoft.com/office/drawing/2014/chart" uri="{C3380CC4-5D6E-409C-BE32-E72D297353CC}">
                <c16:uniqueId val="{00000003-5215-40AA-AF35-884F67EA1B5C}"/>
              </c:ext>
            </c:extLst>
          </c:dPt>
          <c:val>
            <c:numRef>
              <c:f>('CC # 02.0'!$F$5,'CC # 02.0'!$F$7)</c:f>
              <c:numCache>
                <c:formatCode>0%</c:formatCode>
                <c:ptCount val="2"/>
                <c:pt idx="0">
                  <c:v>0</c:v>
                </c:pt>
                <c:pt idx="1">
                  <c:v>1</c:v>
                </c:pt>
              </c:numCache>
            </c:numRef>
          </c:val>
          <c:extLst xmlns:c16r2="http://schemas.microsoft.com/office/drawing/2015/06/chart">
            <c:ext xmlns:c16="http://schemas.microsoft.com/office/drawing/2014/chart" uri="{C3380CC4-5D6E-409C-BE32-E72D297353CC}">
              <c16:uniqueId val="{00000004-5215-40AA-AF35-884F67EA1B5C}"/>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#4</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xmlns:c16r2="http://schemas.microsoft.com/office/drawing/2015/06/chart">
              <c:ext xmlns:c16="http://schemas.microsoft.com/office/drawing/2014/chart" uri="{C3380CC4-5D6E-409C-BE32-E72D297353CC}">
                <c16:uniqueId val="{00000001-2770-451F-BD3C-E5099CFEF6EC}"/>
              </c:ext>
            </c:extLst>
          </c:dPt>
          <c:dPt>
            <c:idx val="1"/>
            <c:bubble3D val="0"/>
            <c:spPr>
              <a:solidFill>
                <a:srgbClr val="E74C3C"/>
              </a:solidFill>
              <a:ln w="19050">
                <a:solidFill>
                  <a:schemeClr val="lt1"/>
                </a:solidFill>
              </a:ln>
              <a:effectLst/>
            </c:spPr>
            <c:extLst xmlns:c16r2="http://schemas.microsoft.com/office/drawing/2015/06/chart">
              <c:ext xmlns:c16="http://schemas.microsoft.com/office/drawing/2014/chart" uri="{C3380CC4-5D6E-409C-BE32-E72D297353CC}">
                <c16:uniqueId val="{00000003-2770-451F-BD3C-E5099CFEF6EC}"/>
              </c:ext>
            </c:extLst>
          </c:dPt>
          <c:val>
            <c:numRef>
              <c:f>('CC # 03.0'!$F$5,'CC # 03.0'!$F$7)</c:f>
              <c:numCache>
                <c:formatCode>0%</c:formatCode>
                <c:ptCount val="2"/>
                <c:pt idx="0">
                  <c:v>0</c:v>
                </c:pt>
                <c:pt idx="1">
                  <c:v>1</c:v>
                </c:pt>
              </c:numCache>
            </c:numRef>
          </c:val>
          <c:extLst xmlns:c16r2="http://schemas.microsoft.com/office/drawing/2015/06/chart">
            <c:ext xmlns:c16="http://schemas.microsoft.com/office/drawing/2014/chart" uri="{C3380CC4-5D6E-409C-BE32-E72D297353CC}">
              <c16:uniqueId val="{00000004-2770-451F-BD3C-E5099CFEF6EC}"/>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#5</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xmlns:c16r2="http://schemas.microsoft.com/office/drawing/2015/06/chart">
              <c:ext xmlns:c16="http://schemas.microsoft.com/office/drawing/2014/chart" uri="{C3380CC4-5D6E-409C-BE32-E72D297353CC}">
                <c16:uniqueId val="{00000001-12C3-49DF-A7AE-C874291F02DF}"/>
              </c:ext>
            </c:extLst>
          </c:dPt>
          <c:dPt>
            <c:idx val="1"/>
            <c:bubble3D val="0"/>
            <c:spPr>
              <a:solidFill>
                <a:srgbClr val="E74C3C"/>
              </a:solidFill>
              <a:ln w="19050">
                <a:solidFill>
                  <a:schemeClr val="lt1"/>
                </a:solidFill>
              </a:ln>
              <a:effectLst/>
            </c:spPr>
            <c:extLst xmlns:c16r2="http://schemas.microsoft.com/office/drawing/2015/06/chart">
              <c:ext xmlns:c16="http://schemas.microsoft.com/office/drawing/2014/chart" uri="{C3380CC4-5D6E-409C-BE32-E72D297353CC}">
                <c16:uniqueId val="{00000003-12C3-49DF-A7AE-C874291F02DF}"/>
              </c:ext>
            </c:extLst>
          </c:dPt>
          <c:val>
            <c:numRef>
              <c:f>('CC # 04.0'!$F$5,'CC # 04.0'!$F$7)</c:f>
              <c:numCache>
                <c:formatCode>0%</c:formatCode>
                <c:ptCount val="2"/>
                <c:pt idx="0">
                  <c:v>0</c:v>
                </c:pt>
                <c:pt idx="1">
                  <c:v>1</c:v>
                </c:pt>
              </c:numCache>
            </c:numRef>
          </c:val>
          <c:extLst xmlns:c16r2="http://schemas.microsoft.com/office/drawing/2015/06/chart">
            <c:ext xmlns:c16="http://schemas.microsoft.com/office/drawing/2014/chart" uri="{C3380CC4-5D6E-409C-BE32-E72D297353CC}">
              <c16:uniqueId val="{00000004-12C3-49DF-A7AE-C874291F02DF}"/>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#6</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xmlns:c16r2="http://schemas.microsoft.com/office/drawing/2015/06/chart">
              <c:ext xmlns:c16="http://schemas.microsoft.com/office/drawing/2014/chart" uri="{C3380CC4-5D6E-409C-BE32-E72D297353CC}">
                <c16:uniqueId val="{00000001-4F37-498C-B94B-8800AAAAFB05}"/>
              </c:ext>
            </c:extLst>
          </c:dPt>
          <c:dPt>
            <c:idx val="1"/>
            <c:bubble3D val="0"/>
            <c:spPr>
              <a:solidFill>
                <a:srgbClr val="E74C3C"/>
              </a:solidFill>
              <a:ln w="19050">
                <a:solidFill>
                  <a:schemeClr val="lt1"/>
                </a:solidFill>
              </a:ln>
              <a:effectLst/>
            </c:spPr>
            <c:extLst xmlns:c16r2="http://schemas.microsoft.com/office/drawing/2015/06/chart">
              <c:ext xmlns:c16="http://schemas.microsoft.com/office/drawing/2014/chart" uri="{C3380CC4-5D6E-409C-BE32-E72D297353CC}">
                <c16:uniqueId val="{00000003-4F37-498C-B94B-8800AAAAFB05}"/>
              </c:ext>
            </c:extLst>
          </c:dPt>
          <c:val>
            <c:numRef>
              <c:f>('CC # 05.0'!$F$5,'CC # 05.0'!$F$7)</c:f>
              <c:numCache>
                <c:formatCode>0%</c:formatCode>
                <c:ptCount val="2"/>
                <c:pt idx="0">
                  <c:v>0</c:v>
                </c:pt>
                <c:pt idx="1">
                  <c:v>1</c:v>
                </c:pt>
              </c:numCache>
            </c:numRef>
          </c:val>
          <c:extLst xmlns:c16r2="http://schemas.microsoft.com/office/drawing/2015/06/chart">
            <c:ext xmlns:c16="http://schemas.microsoft.com/office/drawing/2014/chart" uri="{C3380CC4-5D6E-409C-BE32-E72D297353CC}">
              <c16:uniqueId val="{00000004-4F37-498C-B94B-8800AAAAFB05}"/>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9">
  <a:schemeClr val="accent6"/>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9">
  <a:schemeClr val="accent6"/>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9">
  <a:schemeClr val="accent6"/>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3.xml"/></Relationships>
</file>

<file path=xl/drawings/_rels/drawing13.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4.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image" Target="../media/image1.jpg"/><Relationship Id="rId1" Type="http://schemas.openxmlformats.org/officeDocument/2006/relationships/image" Target="../media/image3.png"/><Relationship Id="rId4" Type="http://schemas.openxmlformats.org/officeDocument/2006/relationships/image" Target="../media/image2.png"/></Relationships>
</file>

<file path=xl/drawings/_rels/drawing15.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6.xml"/></Relationships>
</file>

<file path=xl/drawings/_rels/drawing16.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7.xml"/></Relationships>
</file>

<file path=xl/drawings/_rels/drawing17.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8.xml"/></Relationships>
</file>

<file path=xl/drawings/_rels/drawing18.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9.xml"/></Relationships>
</file>

<file path=xl/drawings/_rels/drawing19.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chart" Target="../charts/chart1.xml"/><Relationship Id="rId6" Type="http://schemas.openxmlformats.org/officeDocument/2006/relationships/chart" Target="../charts/chart3.xml"/><Relationship Id="rId5" Type="http://schemas.openxmlformats.org/officeDocument/2006/relationships/chart" Target="../charts/chart2.xml"/><Relationship Id="rId4" Type="http://schemas.openxmlformats.org/officeDocument/2006/relationships/image" Target="../media/image1.jpg"/></Relationships>
</file>

<file path=xl/drawings/_rels/drawing20.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21.xml"/></Relationships>
</file>

<file path=xl/drawings/_rels/drawing21.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22.xml"/></Relationships>
</file>

<file path=xl/drawings/_rels/drawing22.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23.xml"/></Relationships>
</file>

<file path=xl/drawings/_rels/drawing3.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6.xml"/></Relationships>
</file>

<file path=xl/drawings/_rels/drawing6.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9.xml"/></Relationships>
</file>

<file path=xl/drawings/_rels/drawing9.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15</xdr:col>
      <xdr:colOff>488949</xdr:colOff>
      <xdr:row>0</xdr:row>
      <xdr:rowOff>115690</xdr:rowOff>
    </xdr:from>
    <xdr:to>
      <xdr:col>15</xdr:col>
      <xdr:colOff>2006688</xdr:colOff>
      <xdr:row>0</xdr:row>
      <xdr:rowOff>615950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32949" y="115690"/>
          <a:ext cx="1517739" cy="500260"/>
        </a:xfrm>
        <a:prstGeom prst="rect">
          <a:avLst/>
        </a:prstGeom>
      </xdr:spPr>
    </xdr:pic>
    <xdr:clientData/>
  </xdr:twoCellAnchor>
  <xdr:twoCellAnchor editAs="oneCell">
    <xdr:from>
      <xdr:col>0</xdr:col>
      <xdr:colOff>196850</xdr:colOff>
      <xdr:row>0</xdr:row>
      <xdr:rowOff>120650</xdr:rowOff>
    </xdr:from>
    <xdr:to>
      <xdr:col>3</xdr:col>
      <xdr:colOff>603627</xdr:colOff>
      <xdr:row>0</xdr:row>
      <xdr:rowOff>618080</xdr:rowOff>
    </xdr:to>
    <xdr:pic>
      <xdr:nvPicPr>
        <xdr:cNvPr id="6" name="Picture 5"/>
        <xdr:cNvPicPr>
          <a:picLocks noChangeAspect="1"/>
        </xdr:cNvPicPr>
      </xdr:nvPicPr>
      <xdr:blipFill>
        <a:blip xmlns:r="http://schemas.openxmlformats.org/officeDocument/2006/relationships" r:embed="rId2"/>
        <a:stretch>
          <a:fillRect/>
        </a:stretch>
      </xdr:blipFill>
      <xdr:spPr>
        <a:xfrm>
          <a:off x="196850" y="120650"/>
          <a:ext cx="2235577" cy="497430"/>
        </a:xfrm>
        <a:prstGeom prst="rect">
          <a:avLst/>
        </a:prstGeom>
      </xdr:spPr>
    </xdr:pic>
    <xdr:clientData/>
  </xdr:twoCellAnchor>
  <xdr:twoCellAnchor editAs="oneCell">
    <xdr:from>
      <xdr:col>1</xdr:col>
      <xdr:colOff>219711</xdr:colOff>
      <xdr:row>16</xdr:row>
      <xdr:rowOff>35560</xdr:rowOff>
    </xdr:from>
    <xdr:to>
      <xdr:col>2</xdr:col>
      <xdr:colOff>190501</xdr:colOff>
      <xdr:row>16</xdr:row>
      <xdr:rowOff>334596</xdr:rowOff>
    </xdr:to>
    <xdr:pic>
      <xdr:nvPicPr>
        <xdr:cNvPr id="7" name="Picture 6" descr="Creative Commons Licens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29311" y="4779010"/>
          <a:ext cx="580390" cy="299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4023360</xdr:colOff>
      <xdr:row>40</xdr:row>
      <xdr:rowOff>60960</xdr:rowOff>
    </xdr:from>
    <xdr:to>
      <xdr:col>3</xdr:col>
      <xdr:colOff>4752817</xdr:colOff>
      <xdr:row>40</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7938</xdr:colOff>
      <xdr:row>0</xdr:row>
      <xdr:rowOff>127000</xdr:rowOff>
    </xdr:from>
    <xdr:to>
      <xdr:col>3</xdr:col>
      <xdr:colOff>2243515</xdr:colOff>
      <xdr:row>0</xdr:row>
      <xdr:rowOff>624430</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27063" y="127000"/>
          <a:ext cx="2235577" cy="497430"/>
        </a:xfrm>
        <a:prstGeom prst="rect">
          <a:avLst/>
        </a:prstGeom>
      </xdr:spPr>
    </xdr:pic>
    <xdr:clientData/>
  </xdr:twoCellAnchor>
  <xdr:twoCellAnchor editAs="oneCell">
    <xdr:from>
      <xdr:col>9</xdr:col>
      <xdr:colOff>7937</xdr:colOff>
      <xdr:row>0</xdr:row>
      <xdr:rowOff>127000</xdr:rowOff>
    </xdr:from>
    <xdr:to>
      <xdr:col>9</xdr:col>
      <xdr:colOff>1525676</xdr:colOff>
      <xdr:row>0</xdr:row>
      <xdr:rowOff>627260</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700250" y="127000"/>
          <a:ext cx="1517739" cy="500260"/>
        </a:xfrm>
        <a:prstGeom prst="rect">
          <a:avLst/>
        </a:prstGeom>
      </xdr:spPr>
    </xdr:pic>
    <xdr:clientData/>
  </xdr:twoCellAnchor>
  <xdr:twoCellAnchor>
    <xdr:from>
      <xdr:col>3</xdr:col>
      <xdr:colOff>0</xdr:colOff>
      <xdr:row>2</xdr:row>
      <xdr:rowOff>0</xdr:rowOff>
    </xdr:from>
    <xdr:to>
      <xdr:col>3</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4023360</xdr:colOff>
      <xdr:row>55</xdr:row>
      <xdr:rowOff>60960</xdr:rowOff>
    </xdr:from>
    <xdr:to>
      <xdr:col>3</xdr:col>
      <xdr:colOff>4752817</xdr:colOff>
      <xdr:row>55</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611188</xdr:colOff>
      <xdr:row>0</xdr:row>
      <xdr:rowOff>134938</xdr:rowOff>
    </xdr:from>
    <xdr:to>
      <xdr:col>2</xdr:col>
      <xdr:colOff>783015</xdr:colOff>
      <xdr:row>0</xdr:row>
      <xdr:rowOff>632368</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11188" y="134938"/>
          <a:ext cx="2235577" cy="497430"/>
        </a:xfrm>
        <a:prstGeom prst="rect">
          <a:avLst/>
        </a:prstGeom>
      </xdr:spPr>
    </xdr:pic>
    <xdr:clientData/>
  </xdr:twoCellAnchor>
  <xdr:twoCellAnchor editAs="oneCell">
    <xdr:from>
      <xdr:col>9</xdr:col>
      <xdr:colOff>15875</xdr:colOff>
      <xdr:row>0</xdr:row>
      <xdr:rowOff>119062</xdr:rowOff>
    </xdr:from>
    <xdr:to>
      <xdr:col>9</xdr:col>
      <xdr:colOff>1533614</xdr:colOff>
      <xdr:row>0</xdr:row>
      <xdr:rowOff>619322</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501813" y="119062"/>
          <a:ext cx="1517739" cy="500260"/>
        </a:xfrm>
        <a:prstGeom prst="rect">
          <a:avLst/>
        </a:prstGeom>
      </xdr:spPr>
    </xdr:pic>
    <xdr:clientData/>
  </xdr:twoCellAnchor>
  <xdr:twoCellAnchor>
    <xdr:from>
      <xdr:col>3</xdr:col>
      <xdr:colOff>0</xdr:colOff>
      <xdr:row>2</xdr:row>
      <xdr:rowOff>0</xdr:rowOff>
    </xdr:from>
    <xdr:to>
      <xdr:col>3</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4023360</xdr:colOff>
      <xdr:row>111</xdr:row>
      <xdr:rowOff>60960</xdr:rowOff>
    </xdr:from>
    <xdr:to>
      <xdr:col>3</xdr:col>
      <xdr:colOff>4752817</xdr:colOff>
      <xdr:row>111</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317500</xdr:colOff>
      <xdr:row>0</xdr:row>
      <xdr:rowOff>150813</xdr:rowOff>
    </xdr:from>
    <xdr:to>
      <xdr:col>1</xdr:col>
      <xdr:colOff>2553077</xdr:colOff>
      <xdr:row>0</xdr:row>
      <xdr:rowOff>648243</xdr:rowOff>
    </xdr:to>
    <xdr:pic>
      <xdr:nvPicPr>
        <xdr:cNvPr id="18" name="Picture 17"/>
        <xdr:cNvPicPr>
          <a:picLocks noChangeAspect="1"/>
        </xdr:cNvPicPr>
      </xdr:nvPicPr>
      <xdr:blipFill>
        <a:blip xmlns:r="http://schemas.openxmlformats.org/officeDocument/2006/relationships" r:embed="rId2"/>
        <a:stretch>
          <a:fillRect/>
        </a:stretch>
      </xdr:blipFill>
      <xdr:spPr>
        <a:xfrm>
          <a:off x="904875" y="150813"/>
          <a:ext cx="2235577" cy="497430"/>
        </a:xfrm>
        <a:prstGeom prst="rect">
          <a:avLst/>
        </a:prstGeom>
      </xdr:spPr>
    </xdr:pic>
    <xdr:clientData/>
  </xdr:twoCellAnchor>
  <xdr:twoCellAnchor editAs="oneCell">
    <xdr:from>
      <xdr:col>9</xdr:col>
      <xdr:colOff>7937</xdr:colOff>
      <xdr:row>0</xdr:row>
      <xdr:rowOff>134938</xdr:rowOff>
    </xdr:from>
    <xdr:to>
      <xdr:col>9</xdr:col>
      <xdr:colOff>1525676</xdr:colOff>
      <xdr:row>0</xdr:row>
      <xdr:rowOff>635198</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493875" y="134938"/>
          <a:ext cx="1517739" cy="500260"/>
        </a:xfrm>
        <a:prstGeom prst="rect">
          <a:avLst/>
        </a:prstGeom>
      </xdr:spPr>
    </xdr:pic>
    <xdr:clientData/>
  </xdr:twoCellAnchor>
  <xdr:twoCellAnchor>
    <xdr:from>
      <xdr:col>3</xdr:col>
      <xdr:colOff>0</xdr:colOff>
      <xdr:row>2</xdr:row>
      <xdr:rowOff>0</xdr:rowOff>
    </xdr:from>
    <xdr:to>
      <xdr:col>3</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4023360</xdr:colOff>
      <xdr:row>60</xdr:row>
      <xdr:rowOff>60960</xdr:rowOff>
    </xdr:from>
    <xdr:to>
      <xdr:col>4</xdr:col>
      <xdr:colOff>6192</xdr:colOff>
      <xdr:row>60</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166687</xdr:colOff>
      <xdr:row>0</xdr:row>
      <xdr:rowOff>111125</xdr:rowOff>
    </xdr:from>
    <xdr:to>
      <xdr:col>1</xdr:col>
      <xdr:colOff>2402264</xdr:colOff>
      <xdr:row>0</xdr:row>
      <xdr:rowOff>608555</xdr:rowOff>
    </xdr:to>
    <xdr:pic>
      <xdr:nvPicPr>
        <xdr:cNvPr id="18" name="Picture 17"/>
        <xdr:cNvPicPr>
          <a:picLocks noChangeAspect="1"/>
        </xdr:cNvPicPr>
      </xdr:nvPicPr>
      <xdr:blipFill>
        <a:blip xmlns:r="http://schemas.openxmlformats.org/officeDocument/2006/relationships" r:embed="rId2"/>
        <a:stretch>
          <a:fillRect/>
        </a:stretch>
      </xdr:blipFill>
      <xdr:spPr>
        <a:xfrm>
          <a:off x="754062" y="111125"/>
          <a:ext cx="2235577" cy="497430"/>
        </a:xfrm>
        <a:prstGeom prst="rect">
          <a:avLst/>
        </a:prstGeom>
      </xdr:spPr>
    </xdr:pic>
    <xdr:clientData/>
  </xdr:twoCellAnchor>
  <xdr:twoCellAnchor editAs="oneCell">
    <xdr:from>
      <xdr:col>9</xdr:col>
      <xdr:colOff>0</xdr:colOff>
      <xdr:row>0</xdr:row>
      <xdr:rowOff>127000</xdr:rowOff>
    </xdr:from>
    <xdr:to>
      <xdr:col>9</xdr:col>
      <xdr:colOff>1517739</xdr:colOff>
      <xdr:row>0</xdr:row>
      <xdr:rowOff>627260</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692313" y="127000"/>
          <a:ext cx="1517739" cy="500260"/>
        </a:xfrm>
        <a:prstGeom prst="rect">
          <a:avLst/>
        </a:prstGeom>
      </xdr:spPr>
    </xdr:pic>
    <xdr:clientData/>
  </xdr:twoCellAnchor>
  <xdr:twoCellAnchor>
    <xdr:from>
      <xdr:col>3</xdr:col>
      <xdr:colOff>0</xdr:colOff>
      <xdr:row>2</xdr:row>
      <xdr:rowOff>0</xdr:rowOff>
    </xdr:from>
    <xdr:to>
      <xdr:col>3</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4023360</xdr:colOff>
      <xdr:row>39</xdr:row>
      <xdr:rowOff>60960</xdr:rowOff>
    </xdr:from>
    <xdr:to>
      <xdr:col>4</xdr:col>
      <xdr:colOff>6192</xdr:colOff>
      <xdr:row>39</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0</xdr:row>
      <xdr:rowOff>127000</xdr:rowOff>
    </xdr:from>
    <xdr:to>
      <xdr:col>9</xdr:col>
      <xdr:colOff>1517739</xdr:colOff>
      <xdr:row>0</xdr:row>
      <xdr:rowOff>627260</xdr:rowOff>
    </xdr:to>
    <xdr:pic>
      <xdr:nvPicPr>
        <xdr:cNvPr id="19" name="Picture 1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724063" y="127000"/>
          <a:ext cx="1517739" cy="500260"/>
        </a:xfrm>
        <a:prstGeom prst="rect">
          <a:avLst/>
        </a:prstGeom>
      </xdr:spPr>
    </xdr:pic>
    <xdr:clientData/>
  </xdr:twoCellAnchor>
  <xdr:twoCellAnchor>
    <xdr:from>
      <xdr:col>3</xdr:col>
      <xdr:colOff>0</xdr:colOff>
      <xdr:row>2</xdr:row>
      <xdr:rowOff>0</xdr:rowOff>
    </xdr:from>
    <xdr:to>
      <xdr:col>3</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166687</xdr:colOff>
      <xdr:row>0</xdr:row>
      <xdr:rowOff>111125</xdr:rowOff>
    </xdr:from>
    <xdr:to>
      <xdr:col>2</xdr:col>
      <xdr:colOff>249614</xdr:colOff>
      <xdr:row>0</xdr:row>
      <xdr:rowOff>608555</xdr:rowOff>
    </xdr:to>
    <xdr:pic>
      <xdr:nvPicPr>
        <xdr:cNvPr id="6" name="Picture 5"/>
        <xdr:cNvPicPr>
          <a:picLocks noChangeAspect="1"/>
        </xdr:cNvPicPr>
      </xdr:nvPicPr>
      <xdr:blipFill>
        <a:blip xmlns:r="http://schemas.openxmlformats.org/officeDocument/2006/relationships" r:embed="rId4"/>
        <a:stretch>
          <a:fillRect/>
        </a:stretch>
      </xdr:blipFill>
      <xdr:spPr>
        <a:xfrm>
          <a:off x="747712" y="111125"/>
          <a:ext cx="2235577" cy="497430"/>
        </a:xfrm>
        <a:prstGeom prst="rect">
          <a:avLst/>
        </a:prstGeom>
      </xdr:spPr>
    </xdr:pic>
    <xdr:clientData/>
  </xdr:twoCellAnchor>
  <xdr:twoCellAnchor editAs="oneCell">
    <xdr:from>
      <xdr:col>9</xdr:col>
      <xdr:colOff>0</xdr:colOff>
      <xdr:row>0</xdr:row>
      <xdr:rowOff>127000</xdr:rowOff>
    </xdr:from>
    <xdr:to>
      <xdr:col>9</xdr:col>
      <xdr:colOff>1517739</xdr:colOff>
      <xdr:row>0</xdr:row>
      <xdr:rowOff>627260</xdr:rowOff>
    </xdr:to>
    <xdr:pic>
      <xdr:nvPicPr>
        <xdr:cNvPr id="7" name="Pictur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459450" y="127000"/>
          <a:ext cx="1517739" cy="50026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4023360</xdr:colOff>
      <xdr:row>38</xdr:row>
      <xdr:rowOff>60960</xdr:rowOff>
    </xdr:from>
    <xdr:to>
      <xdr:col>4</xdr:col>
      <xdr:colOff>6192</xdr:colOff>
      <xdr:row>38</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7937</xdr:colOff>
      <xdr:row>0</xdr:row>
      <xdr:rowOff>127000</xdr:rowOff>
    </xdr:from>
    <xdr:to>
      <xdr:col>3</xdr:col>
      <xdr:colOff>2243514</xdr:colOff>
      <xdr:row>0</xdr:row>
      <xdr:rowOff>624430</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27062" y="127000"/>
          <a:ext cx="2235577" cy="497430"/>
        </a:xfrm>
        <a:prstGeom prst="rect">
          <a:avLst/>
        </a:prstGeom>
      </xdr:spPr>
    </xdr:pic>
    <xdr:clientData/>
  </xdr:twoCellAnchor>
  <xdr:twoCellAnchor editAs="oneCell">
    <xdr:from>
      <xdr:col>9</xdr:col>
      <xdr:colOff>7938</xdr:colOff>
      <xdr:row>0</xdr:row>
      <xdr:rowOff>127000</xdr:rowOff>
    </xdr:from>
    <xdr:to>
      <xdr:col>9</xdr:col>
      <xdr:colOff>1525677</xdr:colOff>
      <xdr:row>0</xdr:row>
      <xdr:rowOff>627260</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692313" y="127000"/>
          <a:ext cx="1517739" cy="500260"/>
        </a:xfrm>
        <a:prstGeom prst="rect">
          <a:avLst/>
        </a:prstGeom>
      </xdr:spPr>
    </xdr:pic>
    <xdr:clientData/>
  </xdr:twoCellAnchor>
  <xdr:twoCellAnchor>
    <xdr:from>
      <xdr:col>3</xdr:col>
      <xdr:colOff>0</xdr:colOff>
      <xdr:row>2</xdr:row>
      <xdr:rowOff>0</xdr:rowOff>
    </xdr:from>
    <xdr:to>
      <xdr:col>3</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3</xdr:col>
      <xdr:colOff>4023360</xdr:colOff>
      <xdr:row>54</xdr:row>
      <xdr:rowOff>60960</xdr:rowOff>
    </xdr:from>
    <xdr:to>
      <xdr:col>4</xdr:col>
      <xdr:colOff>6192</xdr:colOff>
      <xdr:row>54</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611187</xdr:colOff>
      <xdr:row>0</xdr:row>
      <xdr:rowOff>127000</xdr:rowOff>
    </xdr:from>
    <xdr:to>
      <xdr:col>2</xdr:col>
      <xdr:colOff>783014</xdr:colOff>
      <xdr:row>0</xdr:row>
      <xdr:rowOff>624430</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11187" y="127000"/>
          <a:ext cx="2235577" cy="497430"/>
        </a:xfrm>
        <a:prstGeom prst="rect">
          <a:avLst/>
        </a:prstGeom>
      </xdr:spPr>
    </xdr:pic>
    <xdr:clientData/>
  </xdr:twoCellAnchor>
  <xdr:twoCellAnchor editAs="oneCell">
    <xdr:from>
      <xdr:col>9</xdr:col>
      <xdr:colOff>0</xdr:colOff>
      <xdr:row>0</xdr:row>
      <xdr:rowOff>127000</xdr:rowOff>
    </xdr:from>
    <xdr:to>
      <xdr:col>9</xdr:col>
      <xdr:colOff>1517739</xdr:colOff>
      <xdr:row>0</xdr:row>
      <xdr:rowOff>627260</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692313" y="127000"/>
          <a:ext cx="1517739" cy="500260"/>
        </a:xfrm>
        <a:prstGeom prst="rect">
          <a:avLst/>
        </a:prstGeom>
      </xdr:spPr>
    </xdr:pic>
    <xdr:clientData/>
  </xdr:twoCellAnchor>
  <xdr:twoCellAnchor>
    <xdr:from>
      <xdr:col>3</xdr:col>
      <xdr:colOff>0</xdr:colOff>
      <xdr:row>2</xdr:row>
      <xdr:rowOff>0</xdr:rowOff>
    </xdr:from>
    <xdr:to>
      <xdr:col>3</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4023360</xdr:colOff>
      <xdr:row>37</xdr:row>
      <xdr:rowOff>60960</xdr:rowOff>
    </xdr:from>
    <xdr:to>
      <xdr:col>2</xdr:col>
      <xdr:colOff>6192</xdr:colOff>
      <xdr:row>37</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7937</xdr:colOff>
      <xdr:row>0</xdr:row>
      <xdr:rowOff>127000</xdr:rowOff>
    </xdr:from>
    <xdr:to>
      <xdr:col>1</xdr:col>
      <xdr:colOff>2243514</xdr:colOff>
      <xdr:row>0</xdr:row>
      <xdr:rowOff>624430</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27062" y="127000"/>
          <a:ext cx="2235577" cy="497430"/>
        </a:xfrm>
        <a:prstGeom prst="rect">
          <a:avLst/>
        </a:prstGeom>
      </xdr:spPr>
    </xdr:pic>
    <xdr:clientData/>
  </xdr:twoCellAnchor>
  <xdr:twoCellAnchor editAs="oneCell">
    <xdr:from>
      <xdr:col>7</xdr:col>
      <xdr:colOff>0</xdr:colOff>
      <xdr:row>0</xdr:row>
      <xdr:rowOff>127000</xdr:rowOff>
    </xdr:from>
    <xdr:to>
      <xdr:col>7</xdr:col>
      <xdr:colOff>1517739</xdr:colOff>
      <xdr:row>0</xdr:row>
      <xdr:rowOff>627260</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692313"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4023360</xdr:colOff>
      <xdr:row>40</xdr:row>
      <xdr:rowOff>60960</xdr:rowOff>
    </xdr:from>
    <xdr:to>
      <xdr:col>2</xdr:col>
      <xdr:colOff>6192</xdr:colOff>
      <xdr:row>40</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127000</xdr:rowOff>
    </xdr:from>
    <xdr:to>
      <xdr:col>1</xdr:col>
      <xdr:colOff>2235577</xdr:colOff>
      <xdr:row>0</xdr:row>
      <xdr:rowOff>624430</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19125" y="127000"/>
          <a:ext cx="2235577" cy="497430"/>
        </a:xfrm>
        <a:prstGeom prst="rect">
          <a:avLst/>
        </a:prstGeom>
      </xdr:spPr>
    </xdr:pic>
    <xdr:clientData/>
  </xdr:twoCellAnchor>
  <xdr:twoCellAnchor editAs="oneCell">
    <xdr:from>
      <xdr:col>7</xdr:col>
      <xdr:colOff>0</xdr:colOff>
      <xdr:row>0</xdr:row>
      <xdr:rowOff>134938</xdr:rowOff>
    </xdr:from>
    <xdr:to>
      <xdr:col>7</xdr:col>
      <xdr:colOff>1517739</xdr:colOff>
      <xdr:row>0</xdr:row>
      <xdr:rowOff>635198</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795500" y="134938"/>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4023360</xdr:colOff>
      <xdr:row>34</xdr:row>
      <xdr:rowOff>60960</xdr:rowOff>
    </xdr:from>
    <xdr:to>
      <xdr:col>2</xdr:col>
      <xdr:colOff>6192</xdr:colOff>
      <xdr:row>35</xdr:row>
      <xdr:rowOff>167640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7938</xdr:colOff>
      <xdr:row>0</xdr:row>
      <xdr:rowOff>134938</xdr:rowOff>
    </xdr:from>
    <xdr:to>
      <xdr:col>1</xdr:col>
      <xdr:colOff>2243515</xdr:colOff>
      <xdr:row>0</xdr:row>
      <xdr:rowOff>632368</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27063" y="134938"/>
          <a:ext cx="2235577" cy="497430"/>
        </a:xfrm>
        <a:prstGeom prst="rect">
          <a:avLst/>
        </a:prstGeom>
      </xdr:spPr>
    </xdr:pic>
    <xdr:clientData/>
  </xdr:twoCellAnchor>
  <xdr:twoCellAnchor editAs="oneCell">
    <xdr:from>
      <xdr:col>7</xdr:col>
      <xdr:colOff>7937</xdr:colOff>
      <xdr:row>0</xdr:row>
      <xdr:rowOff>134937</xdr:rowOff>
    </xdr:from>
    <xdr:to>
      <xdr:col>7</xdr:col>
      <xdr:colOff>1525676</xdr:colOff>
      <xdr:row>0</xdr:row>
      <xdr:rowOff>635197</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493875" y="134937"/>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xdr:row>
      <xdr:rowOff>7620</xdr:rowOff>
    </xdr:from>
    <xdr:to>
      <xdr:col>15</xdr:col>
      <xdr:colOff>601980</xdr:colOff>
      <xdr:row>11</xdr:row>
      <xdr:rowOff>7620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708660</xdr:colOff>
      <xdr:row>38</xdr:row>
      <xdr:rowOff>45720</xdr:rowOff>
    </xdr:from>
    <xdr:to>
      <xdr:col>1</xdr:col>
      <xdr:colOff>1508125</xdr:colOff>
      <xdr:row>39</xdr:row>
      <xdr:rowOff>152400</xdr:rowOff>
    </xdr:to>
    <xdr:pic>
      <xdr:nvPicPr>
        <xdr:cNvPr id="12" name="Picture 11" descr="Creative Commons Licens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23060" y="889254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317500</xdr:colOff>
      <xdr:row>0</xdr:row>
      <xdr:rowOff>87313</xdr:rowOff>
    </xdr:from>
    <xdr:to>
      <xdr:col>1</xdr:col>
      <xdr:colOff>1574119</xdr:colOff>
      <xdr:row>0</xdr:row>
      <xdr:rowOff>584743</xdr:rowOff>
    </xdr:to>
    <xdr:pic>
      <xdr:nvPicPr>
        <xdr:cNvPr id="7" name="Picture 6"/>
        <xdr:cNvPicPr>
          <a:picLocks noChangeAspect="1"/>
        </xdr:cNvPicPr>
      </xdr:nvPicPr>
      <xdr:blipFill>
        <a:blip xmlns:r="http://schemas.openxmlformats.org/officeDocument/2006/relationships" r:embed="rId3"/>
        <a:stretch>
          <a:fillRect/>
        </a:stretch>
      </xdr:blipFill>
      <xdr:spPr>
        <a:xfrm>
          <a:off x="317500" y="87313"/>
          <a:ext cx="2145619" cy="497430"/>
        </a:xfrm>
        <a:prstGeom prst="rect">
          <a:avLst/>
        </a:prstGeom>
      </xdr:spPr>
    </xdr:pic>
    <xdr:clientData/>
  </xdr:twoCellAnchor>
  <xdr:twoCellAnchor editAs="oneCell">
    <xdr:from>
      <xdr:col>13</xdr:col>
      <xdr:colOff>23812</xdr:colOff>
      <xdr:row>0</xdr:row>
      <xdr:rowOff>127000</xdr:rowOff>
    </xdr:from>
    <xdr:to>
      <xdr:col>15</xdr:col>
      <xdr:colOff>319176</xdr:colOff>
      <xdr:row>0</xdr:row>
      <xdr:rowOff>627260</xdr:rowOff>
    </xdr:to>
    <xdr:pic>
      <xdr:nvPicPr>
        <xdr:cNvPr id="8" name="Pictur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247187" y="127000"/>
          <a:ext cx="1517739" cy="500260"/>
        </a:xfrm>
        <a:prstGeom prst="rect">
          <a:avLst/>
        </a:prstGeom>
      </xdr:spPr>
    </xdr:pic>
    <xdr:clientData/>
  </xdr:twoCellAnchor>
  <xdr:twoCellAnchor>
    <xdr:from>
      <xdr:col>1</xdr:col>
      <xdr:colOff>7938</xdr:colOff>
      <xdr:row>17</xdr:row>
      <xdr:rowOff>1</xdr:rowOff>
    </xdr:from>
    <xdr:to>
      <xdr:col>15</xdr:col>
      <xdr:colOff>571500</xdr:colOff>
      <xdr:row>35</xdr:row>
      <xdr:rowOff>15875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1</xdr:col>
      <xdr:colOff>0</xdr:colOff>
      <xdr:row>39</xdr:row>
      <xdr:rowOff>0</xdr:rowOff>
    </xdr:from>
    <xdr:to>
      <xdr:col>15</xdr:col>
      <xdr:colOff>603250</xdr:colOff>
      <xdr:row>60</xdr:row>
      <xdr:rowOff>179917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wsDr>
</file>

<file path=xl/drawings/drawing20.xml><?xml version="1.0" encoding="utf-8"?>
<xdr:wsDr xmlns:xdr="http://schemas.openxmlformats.org/drawingml/2006/spreadsheetDrawing" xmlns:a="http://schemas.openxmlformats.org/drawingml/2006/main">
  <xdr:twoCellAnchor editAs="oneCell">
    <xdr:from>
      <xdr:col>1</xdr:col>
      <xdr:colOff>4023360</xdr:colOff>
      <xdr:row>38</xdr:row>
      <xdr:rowOff>60960</xdr:rowOff>
    </xdr:from>
    <xdr:to>
      <xdr:col>2</xdr:col>
      <xdr:colOff>6192</xdr:colOff>
      <xdr:row>38</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15875</xdr:colOff>
      <xdr:row>0</xdr:row>
      <xdr:rowOff>134938</xdr:rowOff>
    </xdr:from>
    <xdr:to>
      <xdr:col>1</xdr:col>
      <xdr:colOff>2251452</xdr:colOff>
      <xdr:row>0</xdr:row>
      <xdr:rowOff>632368</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35000" y="134938"/>
          <a:ext cx="2235577" cy="497430"/>
        </a:xfrm>
        <a:prstGeom prst="rect">
          <a:avLst/>
        </a:prstGeom>
      </xdr:spPr>
    </xdr:pic>
    <xdr:clientData/>
  </xdr:twoCellAnchor>
  <xdr:twoCellAnchor editAs="oneCell">
    <xdr:from>
      <xdr:col>7</xdr:col>
      <xdr:colOff>7937</xdr:colOff>
      <xdr:row>0</xdr:row>
      <xdr:rowOff>127000</xdr:rowOff>
    </xdr:from>
    <xdr:to>
      <xdr:col>7</xdr:col>
      <xdr:colOff>1525676</xdr:colOff>
      <xdr:row>0</xdr:row>
      <xdr:rowOff>627260</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493875"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4023360</xdr:colOff>
      <xdr:row>33</xdr:row>
      <xdr:rowOff>60960</xdr:rowOff>
    </xdr:from>
    <xdr:to>
      <xdr:col>2</xdr:col>
      <xdr:colOff>6192</xdr:colOff>
      <xdr:row>33</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611188</xdr:colOff>
      <xdr:row>0</xdr:row>
      <xdr:rowOff>127000</xdr:rowOff>
    </xdr:from>
    <xdr:to>
      <xdr:col>1</xdr:col>
      <xdr:colOff>2227640</xdr:colOff>
      <xdr:row>0</xdr:row>
      <xdr:rowOff>624430</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11188" y="127000"/>
          <a:ext cx="2235577" cy="497430"/>
        </a:xfrm>
        <a:prstGeom prst="rect">
          <a:avLst/>
        </a:prstGeom>
      </xdr:spPr>
    </xdr:pic>
    <xdr:clientData/>
  </xdr:twoCellAnchor>
  <xdr:twoCellAnchor editAs="oneCell">
    <xdr:from>
      <xdr:col>7</xdr:col>
      <xdr:colOff>7937</xdr:colOff>
      <xdr:row>0</xdr:row>
      <xdr:rowOff>134938</xdr:rowOff>
    </xdr:from>
    <xdr:to>
      <xdr:col>7</xdr:col>
      <xdr:colOff>1525676</xdr:colOff>
      <xdr:row>0</xdr:row>
      <xdr:rowOff>635198</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493875" y="134938"/>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4023360</xdr:colOff>
      <xdr:row>33</xdr:row>
      <xdr:rowOff>60960</xdr:rowOff>
    </xdr:from>
    <xdr:to>
      <xdr:col>2</xdr:col>
      <xdr:colOff>6192</xdr:colOff>
      <xdr:row>33</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7938</xdr:colOff>
      <xdr:row>0</xdr:row>
      <xdr:rowOff>127000</xdr:rowOff>
    </xdr:from>
    <xdr:to>
      <xdr:col>1</xdr:col>
      <xdr:colOff>2243515</xdr:colOff>
      <xdr:row>0</xdr:row>
      <xdr:rowOff>624430</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27063" y="127000"/>
          <a:ext cx="2235577" cy="497430"/>
        </a:xfrm>
        <a:prstGeom prst="rect">
          <a:avLst/>
        </a:prstGeom>
      </xdr:spPr>
    </xdr:pic>
    <xdr:clientData/>
  </xdr:twoCellAnchor>
  <xdr:twoCellAnchor editAs="oneCell">
    <xdr:from>
      <xdr:col>7</xdr:col>
      <xdr:colOff>7937</xdr:colOff>
      <xdr:row>0</xdr:row>
      <xdr:rowOff>127000</xdr:rowOff>
    </xdr:from>
    <xdr:to>
      <xdr:col>7</xdr:col>
      <xdr:colOff>1525676</xdr:colOff>
      <xdr:row>0</xdr:row>
      <xdr:rowOff>627260</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493875"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4023360</xdr:colOff>
      <xdr:row>30</xdr:row>
      <xdr:rowOff>60960</xdr:rowOff>
    </xdr:from>
    <xdr:to>
      <xdr:col>4</xdr:col>
      <xdr:colOff>3809</xdr:colOff>
      <xdr:row>30</xdr:row>
      <xdr:rowOff>358140</xdr:rowOff>
    </xdr:to>
    <xdr:pic>
      <xdr:nvPicPr>
        <xdr:cNvPr id="13" name="Picture 12"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98626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261937</xdr:colOff>
      <xdr:row>0</xdr:row>
      <xdr:rowOff>152400</xdr:rowOff>
    </xdr:from>
    <xdr:to>
      <xdr:col>2</xdr:col>
      <xdr:colOff>1113214</xdr:colOff>
      <xdr:row>0</xdr:row>
      <xdr:rowOff>649830</xdr:rowOff>
    </xdr:to>
    <xdr:pic>
      <xdr:nvPicPr>
        <xdr:cNvPr id="14" name="Picture 13"/>
        <xdr:cNvPicPr>
          <a:picLocks noChangeAspect="1"/>
        </xdr:cNvPicPr>
      </xdr:nvPicPr>
      <xdr:blipFill>
        <a:blip xmlns:r="http://schemas.openxmlformats.org/officeDocument/2006/relationships" r:embed="rId2"/>
        <a:stretch>
          <a:fillRect/>
        </a:stretch>
      </xdr:blipFill>
      <xdr:spPr>
        <a:xfrm>
          <a:off x="871537" y="152400"/>
          <a:ext cx="2235577" cy="497430"/>
        </a:xfrm>
        <a:prstGeom prst="rect">
          <a:avLst/>
        </a:prstGeom>
      </xdr:spPr>
    </xdr:pic>
    <xdr:clientData/>
  </xdr:twoCellAnchor>
  <xdr:twoCellAnchor editAs="oneCell">
    <xdr:from>
      <xdr:col>8</xdr:col>
      <xdr:colOff>1857374</xdr:colOff>
      <xdr:row>0</xdr:row>
      <xdr:rowOff>134937</xdr:rowOff>
    </xdr:from>
    <xdr:to>
      <xdr:col>9</xdr:col>
      <xdr:colOff>1509801</xdr:colOff>
      <xdr:row>0</xdr:row>
      <xdr:rowOff>635197</xdr:rowOff>
    </xdr:to>
    <xdr:pic>
      <xdr:nvPicPr>
        <xdr:cNvPr id="15" name="Picture 1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946312" y="134937"/>
          <a:ext cx="1517739" cy="500260"/>
        </a:xfrm>
        <a:prstGeom prst="rect">
          <a:avLst/>
        </a:prstGeom>
      </xdr:spPr>
    </xdr:pic>
    <xdr:clientData/>
  </xdr:twoCellAnchor>
  <xdr:twoCellAnchor>
    <xdr:from>
      <xdr:col>0</xdr:col>
      <xdr:colOff>607219</xdr:colOff>
      <xdr:row>1</xdr:row>
      <xdr:rowOff>180180</xdr:rowOff>
    </xdr:from>
    <xdr:to>
      <xdr:col>3</xdr:col>
      <xdr:colOff>4568031</xdr:colOff>
      <xdr:row>17</xdr:row>
      <xdr:rowOff>2380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4023360</xdr:colOff>
      <xdr:row>100</xdr:row>
      <xdr:rowOff>60960</xdr:rowOff>
    </xdr:from>
    <xdr:to>
      <xdr:col>3</xdr:col>
      <xdr:colOff>4752817</xdr:colOff>
      <xdr:row>100</xdr:row>
      <xdr:rowOff>358140</xdr:rowOff>
    </xdr:to>
    <xdr:pic>
      <xdr:nvPicPr>
        <xdr:cNvPr id="18" name="Picture 17"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98626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15875</xdr:colOff>
      <xdr:row>0</xdr:row>
      <xdr:rowOff>134938</xdr:rowOff>
    </xdr:from>
    <xdr:to>
      <xdr:col>3</xdr:col>
      <xdr:colOff>2251452</xdr:colOff>
      <xdr:row>0</xdr:row>
      <xdr:rowOff>632368</xdr:rowOff>
    </xdr:to>
    <xdr:pic>
      <xdr:nvPicPr>
        <xdr:cNvPr id="15" name="Picture 14"/>
        <xdr:cNvPicPr>
          <a:picLocks noChangeAspect="1"/>
        </xdr:cNvPicPr>
      </xdr:nvPicPr>
      <xdr:blipFill>
        <a:blip xmlns:r="http://schemas.openxmlformats.org/officeDocument/2006/relationships" r:embed="rId2"/>
        <a:stretch>
          <a:fillRect/>
        </a:stretch>
      </xdr:blipFill>
      <xdr:spPr>
        <a:xfrm>
          <a:off x="635000" y="134938"/>
          <a:ext cx="2235577" cy="497430"/>
        </a:xfrm>
        <a:prstGeom prst="rect">
          <a:avLst/>
        </a:prstGeom>
      </xdr:spPr>
    </xdr:pic>
    <xdr:clientData/>
  </xdr:twoCellAnchor>
  <xdr:twoCellAnchor editAs="oneCell">
    <xdr:from>
      <xdr:col>9</xdr:col>
      <xdr:colOff>15874</xdr:colOff>
      <xdr:row>0</xdr:row>
      <xdr:rowOff>127000</xdr:rowOff>
    </xdr:from>
    <xdr:to>
      <xdr:col>9</xdr:col>
      <xdr:colOff>1533613</xdr:colOff>
      <xdr:row>0</xdr:row>
      <xdr:rowOff>627260</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501812" y="127000"/>
          <a:ext cx="1517739" cy="500260"/>
        </a:xfrm>
        <a:prstGeom prst="rect">
          <a:avLst/>
        </a:prstGeom>
      </xdr:spPr>
    </xdr:pic>
    <xdr:clientData/>
  </xdr:twoCellAnchor>
  <xdr:twoCellAnchor>
    <xdr:from>
      <xdr:col>3</xdr:col>
      <xdr:colOff>0</xdr:colOff>
      <xdr:row>2</xdr:row>
      <xdr:rowOff>0</xdr:rowOff>
    </xdr:from>
    <xdr:to>
      <xdr:col>3</xdr:col>
      <xdr:colOff>4572000</xdr:colOff>
      <xdr:row>17</xdr:row>
      <xdr:rowOff>4762</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4023360</xdr:colOff>
      <xdr:row>50</xdr:row>
      <xdr:rowOff>60960</xdr:rowOff>
    </xdr:from>
    <xdr:to>
      <xdr:col>4</xdr:col>
      <xdr:colOff>6192</xdr:colOff>
      <xdr:row>50</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7938</xdr:colOff>
      <xdr:row>0</xdr:row>
      <xdr:rowOff>127000</xdr:rowOff>
    </xdr:from>
    <xdr:to>
      <xdr:col>3</xdr:col>
      <xdr:colOff>2243515</xdr:colOff>
      <xdr:row>0</xdr:row>
      <xdr:rowOff>624430</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27063" y="127000"/>
          <a:ext cx="2235577" cy="497430"/>
        </a:xfrm>
        <a:prstGeom prst="rect">
          <a:avLst/>
        </a:prstGeom>
      </xdr:spPr>
    </xdr:pic>
    <xdr:clientData/>
  </xdr:twoCellAnchor>
  <xdr:twoCellAnchor editAs="oneCell">
    <xdr:from>
      <xdr:col>9</xdr:col>
      <xdr:colOff>15875</xdr:colOff>
      <xdr:row>0</xdr:row>
      <xdr:rowOff>134937</xdr:rowOff>
    </xdr:from>
    <xdr:to>
      <xdr:col>9</xdr:col>
      <xdr:colOff>1533614</xdr:colOff>
      <xdr:row>0</xdr:row>
      <xdr:rowOff>635197</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517688" y="134937"/>
          <a:ext cx="1517739" cy="500260"/>
        </a:xfrm>
        <a:prstGeom prst="rect">
          <a:avLst/>
        </a:prstGeom>
      </xdr:spPr>
    </xdr:pic>
    <xdr:clientData/>
  </xdr:twoCellAnchor>
  <xdr:twoCellAnchor>
    <xdr:from>
      <xdr:col>3</xdr:col>
      <xdr:colOff>0</xdr:colOff>
      <xdr:row>2</xdr:row>
      <xdr:rowOff>0</xdr:rowOff>
    </xdr:from>
    <xdr:to>
      <xdr:col>3</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4023360</xdr:colOff>
      <xdr:row>36</xdr:row>
      <xdr:rowOff>60960</xdr:rowOff>
    </xdr:from>
    <xdr:to>
      <xdr:col>4</xdr:col>
      <xdr:colOff>6192</xdr:colOff>
      <xdr:row>36</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7938</xdr:colOff>
      <xdr:row>0</xdr:row>
      <xdr:rowOff>119063</xdr:rowOff>
    </xdr:from>
    <xdr:to>
      <xdr:col>3</xdr:col>
      <xdr:colOff>2243515</xdr:colOff>
      <xdr:row>0</xdr:row>
      <xdr:rowOff>616493</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27063" y="119063"/>
          <a:ext cx="2235577" cy="497430"/>
        </a:xfrm>
        <a:prstGeom prst="rect">
          <a:avLst/>
        </a:prstGeom>
      </xdr:spPr>
    </xdr:pic>
    <xdr:clientData/>
  </xdr:twoCellAnchor>
  <xdr:twoCellAnchor editAs="oneCell">
    <xdr:from>
      <xdr:col>9</xdr:col>
      <xdr:colOff>-1</xdr:colOff>
      <xdr:row>0</xdr:row>
      <xdr:rowOff>119063</xdr:rowOff>
    </xdr:from>
    <xdr:to>
      <xdr:col>9</xdr:col>
      <xdr:colOff>1517738</xdr:colOff>
      <xdr:row>0</xdr:row>
      <xdr:rowOff>619323</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485937" y="119063"/>
          <a:ext cx="1517739" cy="500260"/>
        </a:xfrm>
        <a:prstGeom prst="rect">
          <a:avLst/>
        </a:prstGeom>
      </xdr:spPr>
    </xdr:pic>
    <xdr:clientData/>
  </xdr:twoCellAnchor>
  <xdr:twoCellAnchor>
    <xdr:from>
      <xdr:col>3</xdr:col>
      <xdr:colOff>0</xdr:colOff>
      <xdr:row>2</xdr:row>
      <xdr:rowOff>0</xdr:rowOff>
    </xdr:from>
    <xdr:to>
      <xdr:col>3</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4023360</xdr:colOff>
      <xdr:row>31</xdr:row>
      <xdr:rowOff>60960</xdr:rowOff>
    </xdr:from>
    <xdr:to>
      <xdr:col>3</xdr:col>
      <xdr:colOff>4752817</xdr:colOff>
      <xdr:row>31</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7938</xdr:colOff>
      <xdr:row>0</xdr:row>
      <xdr:rowOff>127000</xdr:rowOff>
    </xdr:from>
    <xdr:to>
      <xdr:col>3</xdr:col>
      <xdr:colOff>2243515</xdr:colOff>
      <xdr:row>0</xdr:row>
      <xdr:rowOff>624430</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27063" y="127000"/>
          <a:ext cx="2235577" cy="497430"/>
        </a:xfrm>
        <a:prstGeom prst="rect">
          <a:avLst/>
        </a:prstGeom>
      </xdr:spPr>
    </xdr:pic>
    <xdr:clientData/>
  </xdr:twoCellAnchor>
  <xdr:twoCellAnchor editAs="oneCell">
    <xdr:from>
      <xdr:col>8</xdr:col>
      <xdr:colOff>1738312</xdr:colOff>
      <xdr:row>0</xdr:row>
      <xdr:rowOff>127000</xdr:rowOff>
    </xdr:from>
    <xdr:to>
      <xdr:col>9</xdr:col>
      <xdr:colOff>1509801</xdr:colOff>
      <xdr:row>0</xdr:row>
      <xdr:rowOff>627260</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970125" y="127000"/>
          <a:ext cx="1517739" cy="500260"/>
        </a:xfrm>
        <a:prstGeom prst="rect">
          <a:avLst/>
        </a:prstGeom>
      </xdr:spPr>
    </xdr:pic>
    <xdr:clientData/>
  </xdr:twoCellAnchor>
  <xdr:twoCellAnchor>
    <xdr:from>
      <xdr:col>3</xdr:col>
      <xdr:colOff>0</xdr:colOff>
      <xdr:row>2</xdr:row>
      <xdr:rowOff>0</xdr:rowOff>
    </xdr:from>
    <xdr:to>
      <xdr:col>3</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4023360</xdr:colOff>
      <xdr:row>54</xdr:row>
      <xdr:rowOff>60960</xdr:rowOff>
    </xdr:from>
    <xdr:to>
      <xdr:col>3</xdr:col>
      <xdr:colOff>4752817</xdr:colOff>
      <xdr:row>54</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0</xdr:row>
      <xdr:rowOff>134938</xdr:rowOff>
    </xdr:from>
    <xdr:to>
      <xdr:col>3</xdr:col>
      <xdr:colOff>2235577</xdr:colOff>
      <xdr:row>0</xdr:row>
      <xdr:rowOff>632368</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19125" y="134938"/>
          <a:ext cx="2235577" cy="497430"/>
        </a:xfrm>
        <a:prstGeom prst="rect">
          <a:avLst/>
        </a:prstGeom>
      </xdr:spPr>
    </xdr:pic>
    <xdr:clientData/>
  </xdr:twoCellAnchor>
  <xdr:twoCellAnchor editAs="oneCell">
    <xdr:from>
      <xdr:col>9</xdr:col>
      <xdr:colOff>7937</xdr:colOff>
      <xdr:row>0</xdr:row>
      <xdr:rowOff>119062</xdr:rowOff>
    </xdr:from>
    <xdr:to>
      <xdr:col>9</xdr:col>
      <xdr:colOff>1525676</xdr:colOff>
      <xdr:row>0</xdr:row>
      <xdr:rowOff>619322</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700250" y="119062"/>
          <a:ext cx="1517739" cy="500260"/>
        </a:xfrm>
        <a:prstGeom prst="rect">
          <a:avLst/>
        </a:prstGeom>
      </xdr:spPr>
    </xdr:pic>
    <xdr:clientData/>
  </xdr:twoCellAnchor>
  <xdr:twoCellAnchor>
    <xdr:from>
      <xdr:col>3</xdr:col>
      <xdr:colOff>0</xdr:colOff>
      <xdr:row>2</xdr:row>
      <xdr:rowOff>0</xdr:rowOff>
    </xdr:from>
    <xdr:to>
      <xdr:col>3</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4023360</xdr:colOff>
      <xdr:row>51</xdr:row>
      <xdr:rowOff>60960</xdr:rowOff>
    </xdr:from>
    <xdr:to>
      <xdr:col>3</xdr:col>
      <xdr:colOff>4752817</xdr:colOff>
      <xdr:row>51</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539750</xdr:colOff>
      <xdr:row>0</xdr:row>
      <xdr:rowOff>119063</xdr:rowOff>
    </xdr:from>
    <xdr:to>
      <xdr:col>2</xdr:col>
      <xdr:colOff>60702</xdr:colOff>
      <xdr:row>0</xdr:row>
      <xdr:rowOff>616493</xdr:rowOff>
    </xdr:to>
    <xdr:pic>
      <xdr:nvPicPr>
        <xdr:cNvPr id="18" name="Picture 17"/>
        <xdr:cNvPicPr>
          <a:picLocks noChangeAspect="1"/>
        </xdr:cNvPicPr>
      </xdr:nvPicPr>
      <xdr:blipFill>
        <a:blip xmlns:r="http://schemas.openxmlformats.org/officeDocument/2006/relationships" r:embed="rId2"/>
        <a:stretch>
          <a:fillRect/>
        </a:stretch>
      </xdr:blipFill>
      <xdr:spPr>
        <a:xfrm>
          <a:off x="539750" y="119063"/>
          <a:ext cx="2235577" cy="497430"/>
        </a:xfrm>
        <a:prstGeom prst="rect">
          <a:avLst/>
        </a:prstGeom>
      </xdr:spPr>
    </xdr:pic>
    <xdr:clientData/>
  </xdr:twoCellAnchor>
  <xdr:twoCellAnchor editAs="oneCell">
    <xdr:from>
      <xdr:col>9</xdr:col>
      <xdr:colOff>7937</xdr:colOff>
      <xdr:row>0</xdr:row>
      <xdr:rowOff>127000</xdr:rowOff>
    </xdr:from>
    <xdr:to>
      <xdr:col>9</xdr:col>
      <xdr:colOff>1525676</xdr:colOff>
      <xdr:row>0</xdr:row>
      <xdr:rowOff>627260</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509750" y="127000"/>
          <a:ext cx="1517739" cy="500260"/>
        </a:xfrm>
        <a:prstGeom prst="rect">
          <a:avLst/>
        </a:prstGeom>
      </xdr:spPr>
    </xdr:pic>
    <xdr:clientData/>
  </xdr:twoCellAnchor>
  <xdr:twoCellAnchor>
    <xdr:from>
      <xdr:col>2</xdr:col>
      <xdr:colOff>47625</xdr:colOff>
      <xdr:row>2</xdr:row>
      <xdr:rowOff>15875</xdr:rowOff>
    </xdr:from>
    <xdr:to>
      <xdr:col>3</xdr:col>
      <xdr:colOff>2444750</xdr:colOff>
      <xdr:row>17</xdr:row>
      <xdr:rowOff>20637</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IS%20Projects\Active%20Projects\ISOPS%20Projects\ISOPS-0204%20Threat%20Defense\Project%20Planning\CIS%20Critical-Security-Control-v7.0b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Dashboard"/>
      <sheetName val="CSC #1"/>
      <sheetName val="CSC #2"/>
      <sheetName val="CSC #3"/>
      <sheetName val="CSC #4"/>
      <sheetName val="CSC #5"/>
      <sheetName val="CSC #6"/>
      <sheetName val="CSC #7"/>
      <sheetName val="CSC #8"/>
      <sheetName val="CSC #9"/>
      <sheetName val="CSC #10"/>
      <sheetName val="CSC #11"/>
      <sheetName val="CSC #12"/>
      <sheetName val="CSC #13"/>
      <sheetName val="CSC #14"/>
      <sheetName val="CSC #15"/>
      <sheetName val="CSC #16"/>
      <sheetName val="CSC #17"/>
      <sheetName val="CSC #18"/>
      <sheetName val="CSC #19"/>
      <sheetName val="CSC #20"/>
      <sheetName val="Values"/>
    </sheetNames>
    <sheetDataSet>
      <sheetData sheetId="0"/>
      <sheetData sheetId="1">
        <row r="10">
          <cell r="C10">
            <v>1.076117960986382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creativecommons.org/licenses/by-sa/4.0/"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creativecommons.org/licenses/by-sa/4.0/"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creativecommons.org/licenses/by-sa/4.0/"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creativecommons.org/licenses/by-sa/4.0/"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creativecommons.org/licenses/by-sa/4.0/"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creativecommons.org/licenses/by-sa/4.0/"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creativecommons.org/licenses/by-sa/4.0/"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http://creativecommons.org/licenses/by-sa/4.0/"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http://creativecommons.org/licenses/by-sa/4.0/"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hyperlink" Target="http://creativecommons.org/licenses/by-sa/4.0/"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hyperlink" Target="http://creativecommons.org/licenses/by-sa/4.0/"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creativecommons.org/licenses/by-sa/4.0/" TargetMode="Externa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0.bin"/><Relationship Id="rId1" Type="http://schemas.openxmlformats.org/officeDocument/2006/relationships/hyperlink" Target="http://creativecommons.org/licenses/by-sa/4.0/"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1.bin"/><Relationship Id="rId1" Type="http://schemas.openxmlformats.org/officeDocument/2006/relationships/hyperlink" Target="http://creativecommons.org/licenses/by-sa/4.0/"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2.bin"/><Relationship Id="rId1" Type="http://schemas.openxmlformats.org/officeDocument/2006/relationships/hyperlink" Target="http://creativecommons.org/licenses/by-sa/4.0/"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creativecommons.org/licenses/by-sa/4.0/"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creativecommons.org/licenses/by-sa/4.0/"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creativecommons.org/licenses/by-sa/4.0/"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creativecommons.org/licenses/by-sa/4.0/"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creativecommons.org/licenses/by-sa/4.0/"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creativecommons.org/licenses/by-sa/4.0/"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creativecommons.org/licenses/by-sa/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zoomScale="80" zoomScaleNormal="80" workbookViewId="0">
      <selection activeCell="A4" sqref="A4:P4"/>
    </sheetView>
  </sheetViews>
  <sheetFormatPr defaultRowHeight="14.4"/>
  <cols>
    <col min="16" max="16" width="37" customWidth="1"/>
  </cols>
  <sheetData>
    <row r="1" spans="1:16" s="3" customFormat="1" ht="59.7" customHeight="1">
      <c r="A1" s="64" t="s">
        <v>179</v>
      </c>
      <c r="B1" s="64"/>
      <c r="C1" s="64"/>
      <c r="D1" s="64"/>
      <c r="E1" s="64"/>
      <c r="F1" s="64"/>
      <c r="G1" s="64"/>
      <c r="H1" s="64"/>
      <c r="I1" s="64"/>
      <c r="J1" s="64"/>
      <c r="K1" s="64"/>
      <c r="L1" s="64"/>
      <c r="M1" s="64"/>
      <c r="N1" s="64"/>
      <c r="O1" s="64"/>
      <c r="P1" s="64"/>
    </row>
    <row r="3" spans="1:16">
      <c r="A3" s="65" t="s">
        <v>66</v>
      </c>
      <c r="B3" s="65"/>
      <c r="C3" s="65"/>
      <c r="D3" s="65"/>
      <c r="E3" s="65"/>
      <c r="F3" s="65"/>
      <c r="G3" s="65"/>
      <c r="H3" s="65"/>
      <c r="I3" s="65"/>
      <c r="J3" s="65"/>
      <c r="K3" s="65"/>
      <c r="L3" s="65"/>
      <c r="M3" s="65"/>
      <c r="N3" s="65"/>
      <c r="O3" s="65"/>
      <c r="P3" s="65"/>
    </row>
    <row r="4" spans="1:16" ht="126.75" customHeight="1">
      <c r="A4" s="66" t="s">
        <v>73</v>
      </c>
      <c r="B4" s="66"/>
      <c r="C4" s="66"/>
      <c r="D4" s="66"/>
      <c r="E4" s="66"/>
      <c r="F4" s="66"/>
      <c r="G4" s="66"/>
      <c r="H4" s="66"/>
      <c r="I4" s="66"/>
      <c r="J4" s="66"/>
      <c r="K4" s="66"/>
      <c r="L4" s="66"/>
      <c r="M4" s="66"/>
      <c r="N4" s="66"/>
      <c r="O4" s="66"/>
      <c r="P4" s="66"/>
    </row>
    <row r="6" spans="1:16">
      <c r="A6" s="65" t="s">
        <v>67</v>
      </c>
      <c r="B6" s="65"/>
      <c r="C6" s="65"/>
      <c r="D6" s="65"/>
      <c r="E6" s="65"/>
      <c r="F6" s="65"/>
      <c r="G6" s="65"/>
      <c r="H6" s="65"/>
      <c r="I6" s="65"/>
      <c r="J6" s="65"/>
      <c r="K6" s="65"/>
      <c r="L6" s="65"/>
      <c r="M6" s="65"/>
      <c r="N6" s="65"/>
      <c r="O6" s="65"/>
      <c r="P6" s="65"/>
    </row>
    <row r="7" spans="1:16">
      <c r="A7" s="67" t="s">
        <v>0</v>
      </c>
      <c r="B7" s="67"/>
      <c r="C7" s="67"/>
      <c r="D7" s="63" t="s">
        <v>68</v>
      </c>
      <c r="E7" s="63"/>
      <c r="F7" s="63"/>
      <c r="G7" s="63"/>
      <c r="H7" s="63"/>
      <c r="I7" s="63"/>
      <c r="J7" s="63"/>
      <c r="K7" s="63"/>
      <c r="L7" s="63"/>
      <c r="M7" s="63"/>
      <c r="N7" s="63"/>
      <c r="O7" s="63"/>
      <c r="P7" s="63"/>
    </row>
    <row r="8" spans="1:16">
      <c r="A8" s="67" t="s">
        <v>1</v>
      </c>
      <c r="B8" s="67"/>
      <c r="C8" s="67"/>
      <c r="D8" s="63" t="s">
        <v>74</v>
      </c>
      <c r="E8" s="63"/>
      <c r="F8" s="63"/>
      <c r="G8" s="63"/>
      <c r="H8" s="63"/>
      <c r="I8" s="63"/>
      <c r="J8" s="63"/>
      <c r="K8" s="63"/>
      <c r="L8" s="63"/>
      <c r="M8" s="63"/>
      <c r="N8" s="63"/>
      <c r="O8" s="63"/>
      <c r="P8" s="63"/>
    </row>
    <row r="9" spans="1:16">
      <c r="A9" s="67" t="s">
        <v>37</v>
      </c>
      <c r="B9" s="67"/>
      <c r="C9" s="67"/>
      <c r="D9" s="63" t="s">
        <v>75</v>
      </c>
      <c r="E9" s="63"/>
      <c r="F9" s="63"/>
      <c r="G9" s="63"/>
      <c r="H9" s="63"/>
      <c r="I9" s="63"/>
      <c r="J9" s="63"/>
      <c r="K9" s="63"/>
      <c r="L9" s="63"/>
      <c r="M9" s="63"/>
      <c r="N9" s="63"/>
      <c r="O9" s="63"/>
      <c r="P9" s="63"/>
    </row>
    <row r="10" spans="1:16">
      <c r="A10" s="67" t="s">
        <v>2</v>
      </c>
      <c r="B10" s="67"/>
      <c r="C10" s="67"/>
      <c r="D10" s="63" t="s">
        <v>76</v>
      </c>
      <c r="E10" s="63"/>
      <c r="F10" s="63"/>
      <c r="G10" s="63"/>
      <c r="H10" s="63"/>
      <c r="I10" s="63"/>
      <c r="J10" s="63"/>
      <c r="K10" s="63"/>
      <c r="L10" s="63"/>
      <c r="M10" s="63"/>
      <c r="N10" s="63"/>
      <c r="O10" s="63"/>
      <c r="P10" s="63"/>
    </row>
    <row r="11" spans="1:16">
      <c r="A11" s="67" t="s">
        <v>16</v>
      </c>
      <c r="B11" s="67"/>
      <c r="C11" s="67"/>
      <c r="D11" s="63" t="s">
        <v>77</v>
      </c>
      <c r="E11" s="63"/>
      <c r="F11" s="63"/>
      <c r="G11" s="63"/>
      <c r="H11" s="63"/>
      <c r="I11" s="63"/>
      <c r="J11" s="63"/>
      <c r="K11" s="63"/>
      <c r="L11" s="63"/>
      <c r="M11" s="63"/>
      <c r="N11" s="63"/>
      <c r="O11" s="63"/>
      <c r="P11" s="63"/>
    </row>
    <row r="12" spans="1:16">
      <c r="A12" s="67" t="s">
        <v>70</v>
      </c>
      <c r="B12" s="67"/>
      <c r="C12" s="67"/>
      <c r="D12" s="63" t="s">
        <v>78</v>
      </c>
      <c r="E12" s="63"/>
      <c r="F12" s="63"/>
      <c r="G12" s="63"/>
      <c r="H12" s="63"/>
      <c r="I12" s="63"/>
      <c r="J12" s="63"/>
      <c r="K12" s="63"/>
      <c r="L12" s="63"/>
      <c r="M12" s="63"/>
      <c r="N12" s="63"/>
      <c r="O12" s="63"/>
      <c r="P12" s="63"/>
    </row>
    <row r="13" spans="1:16">
      <c r="A13" s="67" t="s">
        <v>71</v>
      </c>
      <c r="B13" s="67"/>
      <c r="C13" s="67"/>
      <c r="D13" s="63" t="s">
        <v>79</v>
      </c>
      <c r="E13" s="63"/>
      <c r="F13" s="63"/>
      <c r="G13" s="63"/>
      <c r="H13" s="63"/>
      <c r="I13" s="63"/>
      <c r="J13" s="63"/>
      <c r="K13" s="63"/>
      <c r="L13" s="63"/>
      <c r="M13" s="63"/>
      <c r="N13" s="63"/>
      <c r="O13" s="63"/>
      <c r="P13" s="63"/>
    </row>
    <row r="14" spans="1:16">
      <c r="A14" s="67" t="s">
        <v>72</v>
      </c>
      <c r="B14" s="67"/>
      <c r="C14" s="67"/>
      <c r="D14" s="63" t="s">
        <v>80</v>
      </c>
      <c r="E14" s="63"/>
      <c r="F14" s="63"/>
      <c r="G14" s="63"/>
      <c r="H14" s="63"/>
      <c r="I14" s="63"/>
      <c r="J14" s="63"/>
      <c r="K14" s="63"/>
      <c r="L14" s="63"/>
      <c r="M14" s="63"/>
      <c r="N14" s="63"/>
      <c r="O14" s="63"/>
      <c r="P14" s="63"/>
    </row>
    <row r="17" spans="1:15" s="3" customFormat="1" ht="30" customHeight="1">
      <c r="A17" s="68" t="s">
        <v>43</v>
      </c>
      <c r="B17" s="68"/>
      <c r="C17" s="68"/>
      <c r="D17" s="68"/>
      <c r="E17" s="68"/>
      <c r="F17" s="68"/>
      <c r="G17" s="68"/>
      <c r="H17" s="68"/>
      <c r="I17" s="68"/>
      <c r="J17" s="68"/>
      <c r="K17" s="68"/>
      <c r="L17" s="68"/>
      <c r="M17" s="68"/>
      <c r="N17" s="68"/>
      <c r="O17" s="68"/>
    </row>
  </sheetData>
  <mergeCells count="21">
    <mergeCell ref="A17:O17"/>
    <mergeCell ref="A13:C13"/>
    <mergeCell ref="A14:C14"/>
    <mergeCell ref="D14:P14"/>
    <mergeCell ref="D13:P13"/>
    <mergeCell ref="D12:P12"/>
    <mergeCell ref="A1:P1"/>
    <mergeCell ref="A3:P3"/>
    <mergeCell ref="A4:P4"/>
    <mergeCell ref="D7:P7"/>
    <mergeCell ref="A12:C12"/>
    <mergeCell ref="A7:C7"/>
    <mergeCell ref="A8:C8"/>
    <mergeCell ref="A9:C9"/>
    <mergeCell ref="A10:C10"/>
    <mergeCell ref="A11:C11"/>
    <mergeCell ref="D11:P11"/>
    <mergeCell ref="D10:P10"/>
    <mergeCell ref="D9:P9"/>
    <mergeCell ref="D8:P8"/>
    <mergeCell ref="A6:P6"/>
  </mergeCells>
  <hyperlinks>
    <hyperlink ref="A17" r:id="rId1" display="http://creativecommons.org/licenses/by-sa/4.0/"/>
  </hyperlinks>
  <pageMargins left="0.7" right="0.7" top="0.75" bottom="0.75" header="0.3" footer="0.3"/>
  <pageSetup scale="70"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V41"/>
  <sheetViews>
    <sheetView topLeftCell="E13" zoomScale="60" zoomScaleNormal="60" workbookViewId="0">
      <selection activeCell="J24" sqref="J24"/>
    </sheetView>
  </sheetViews>
  <sheetFormatPr defaultColWidth="8.6640625" defaultRowHeight="14.4"/>
  <cols>
    <col min="1" max="1" width="8.6640625" style="3"/>
    <col min="2" max="2" width="45" style="3" customWidth="1"/>
    <col min="3" max="3" width="53" style="3" customWidth="1"/>
    <col min="4" max="4" width="91.33203125" style="3" customWidth="1"/>
    <col min="5" max="5" width="19.6640625" style="4" bestFit="1" customWidth="1"/>
    <col min="6" max="6" width="38" style="3" bestFit="1" customWidth="1"/>
    <col min="7" max="7" width="20.6640625" style="3" bestFit="1" customWidth="1"/>
    <col min="8" max="8" width="26.6640625" style="3" bestFit="1" customWidth="1"/>
    <col min="9" max="9" width="25" style="3" bestFit="1" customWidth="1"/>
    <col min="10" max="10" width="26.5546875" style="3" bestFit="1" customWidth="1"/>
    <col min="11" max="11" width="8.6640625" style="3"/>
    <col min="12" max="15" width="8.6640625" style="3" customWidth="1"/>
    <col min="16" max="16" width="11.6640625" style="3" bestFit="1" customWidth="1"/>
    <col min="17" max="17" width="29.5546875" style="3" customWidth="1"/>
    <col min="18" max="19" width="8.6640625" style="3"/>
    <col min="20" max="20" width="20.6640625" style="3" bestFit="1" customWidth="1"/>
    <col min="21" max="21" width="24" style="3" bestFit="1" customWidth="1"/>
    <col min="22" max="22" width="114.109375" style="3" customWidth="1"/>
    <col min="23" max="16384" width="8.6640625" style="3"/>
  </cols>
  <sheetData>
    <row r="1" spans="1:10" ht="59.7" customHeight="1">
      <c r="A1" s="64" t="s">
        <v>812</v>
      </c>
      <c r="B1" s="64"/>
      <c r="C1" s="64"/>
      <c r="D1" s="64"/>
      <c r="E1" s="64"/>
      <c r="F1" s="64"/>
      <c r="G1" s="64"/>
      <c r="H1" s="64"/>
      <c r="I1" s="64"/>
      <c r="J1" s="64"/>
    </row>
    <row r="3" spans="1:10">
      <c r="E3" s="3" t="s">
        <v>182</v>
      </c>
      <c r="F3" s="3" t="s">
        <v>185</v>
      </c>
    </row>
    <row r="4" spans="1:10">
      <c r="E4" s="3"/>
    </row>
    <row r="5" spans="1:10">
      <c r="E5" s="23" t="s">
        <v>96</v>
      </c>
      <c r="F5" s="31">
        <f>H39</f>
        <v>0</v>
      </c>
    </row>
    <row r="6" spans="1:10">
      <c r="E6" s="3"/>
    </row>
    <row r="7" spans="1:10">
      <c r="E7" s="29" t="s">
        <v>95</v>
      </c>
      <c r="F7" s="30">
        <f>I39</f>
        <v>1</v>
      </c>
    </row>
    <row r="11" spans="1:10">
      <c r="E11" s="4" t="s">
        <v>493</v>
      </c>
      <c r="F11" s="3" t="s">
        <v>811</v>
      </c>
    </row>
    <row r="20" spans="1:22" s="28" customFormat="1" ht="28.8">
      <c r="A20" s="24" t="s">
        <v>0</v>
      </c>
      <c r="B20" s="24" t="s">
        <v>761</v>
      </c>
      <c r="C20" s="24" t="s">
        <v>760</v>
      </c>
      <c r="D20" s="24" t="s">
        <v>489</v>
      </c>
      <c r="E20" s="24" t="s">
        <v>758</v>
      </c>
      <c r="F20" s="24" t="s">
        <v>628</v>
      </c>
      <c r="G20" s="24" t="s">
        <v>69</v>
      </c>
      <c r="H20" s="24" t="s">
        <v>70</v>
      </c>
      <c r="I20" s="27" t="s">
        <v>94</v>
      </c>
      <c r="J20" s="24" t="s">
        <v>72</v>
      </c>
      <c r="P20" s="24" t="s">
        <v>186</v>
      </c>
      <c r="T20" s="24" t="s">
        <v>245</v>
      </c>
    </row>
    <row r="21" spans="1:22" ht="409.6">
      <c r="A21" s="13" t="s">
        <v>813</v>
      </c>
      <c r="B21" s="35" t="s">
        <v>814</v>
      </c>
      <c r="C21" s="35" t="s">
        <v>815</v>
      </c>
      <c r="D21" s="20" t="s">
        <v>816</v>
      </c>
      <c r="E21" s="5" t="s">
        <v>488</v>
      </c>
      <c r="F21" s="5" t="s">
        <v>817</v>
      </c>
      <c r="G21" s="6" t="s">
        <v>45</v>
      </c>
      <c r="H21" s="6" t="s">
        <v>51</v>
      </c>
      <c r="I21" s="6" t="s">
        <v>56</v>
      </c>
      <c r="J21" s="6" t="s">
        <v>61</v>
      </c>
      <c r="L21" s="16">
        <f>IF(G21="No Policy",0,IF(G21="Informal Policy",0.25,IF(G21="Partial Written Policy",0.5,IF(G21="Written Policy",0.75,IF(G21="Approved Written Policy",1,"INVALID")))))</f>
        <v>0</v>
      </c>
      <c r="M21" s="16">
        <f>IF(H21="Not Implemented",0,IF(H21="Parts of Policy Implemented",0.25,IF(H21="Implemented on Some Systems",0.5,IF(H21="Implemented on Most Systems",0.75,IF(H21="Implemented on All Systems",1,"INVALID")))))</f>
        <v>0</v>
      </c>
      <c r="N21" s="16">
        <f>IF(I21="Not Automated",0,IF(I21="Parts of Policy Automated",0.25,IF(I21="Automated on Some Systems",0.5,IF(I21="Automated on Most Systems",0.75,IF(I21="Automated on All Systems",1,"INVALID")))))</f>
        <v>0</v>
      </c>
      <c r="O21" s="16">
        <f>IF(J21="Not Reported",0,IF(J21="Parts of Policy Reported",0.25,IF(J21="Reported on Some Systems",0.5,IF(J21="Reported on Most Systems",0.75,IF(J21="Reported on All Systems",1,"INVALID")))))</f>
        <v>0</v>
      </c>
      <c r="P21" s="3">
        <v>3</v>
      </c>
      <c r="Q21" s="3" t="s">
        <v>194</v>
      </c>
      <c r="R21" s="3" t="s">
        <v>189</v>
      </c>
      <c r="T21" s="39" t="s">
        <v>263</v>
      </c>
      <c r="U21" s="1" t="s">
        <v>441</v>
      </c>
      <c r="V21" s="40" t="s">
        <v>288</v>
      </c>
    </row>
    <row r="22" spans="1:22" ht="230.4">
      <c r="A22" s="13" t="s">
        <v>813</v>
      </c>
      <c r="B22" s="35" t="s">
        <v>814</v>
      </c>
      <c r="C22" s="35" t="s">
        <v>815</v>
      </c>
      <c r="D22" s="20" t="s">
        <v>818</v>
      </c>
      <c r="E22" s="5" t="s">
        <v>490</v>
      </c>
      <c r="F22" s="5" t="s">
        <v>819</v>
      </c>
      <c r="G22" s="6" t="s">
        <v>45</v>
      </c>
      <c r="H22" s="6" t="s">
        <v>51</v>
      </c>
      <c r="I22" s="6" t="s">
        <v>56</v>
      </c>
      <c r="J22" s="6" t="s">
        <v>61</v>
      </c>
      <c r="L22" s="16">
        <f>IF(G22="No Policy",0,IF(G22="Informal Policy",0.25,IF(G22="Partial Written Policy",0.5,IF(G22="Written Policy",0.75,IF(G22="Approved Written Policy",1,"INVALID")))))</f>
        <v>0</v>
      </c>
      <c r="M22" s="16">
        <f>IF(H22="Not Implemented",0,IF(H22="Parts of Policy Implemented",0.25,IF(H22="Implemented on Some Systems",0.5,IF(H22="Implemented on Most Systems",0.75,IF(H22="Implemented on All Systems",1,"INVALID")))))</f>
        <v>0</v>
      </c>
      <c r="N22" s="16">
        <f>IF(I22="Not Automated",0,IF(I22="Parts of Policy Automated",0.25,IF(I22="Automated on Some Systems",0.5,IF(I22="Automated on Most Systems",0.75,IF(I22="Automated on All Systems",1,"INVALID")))))</f>
        <v>0</v>
      </c>
      <c r="O22" s="16">
        <f>IF(J22="Not Reported",0,IF(J22="Parts of Policy Reported",0.25,IF(J22="Reported on Some Systems",0.5,IF(J22="Reported on Most Systems",0.75,IF(J22="Reported on All Systems",1,"INVALID")))))</f>
        <v>0</v>
      </c>
      <c r="P22" s="3">
        <v>3</v>
      </c>
      <c r="Q22" s="3" t="s">
        <v>195</v>
      </c>
      <c r="R22" s="3" t="s">
        <v>189</v>
      </c>
      <c r="T22" s="39" t="s">
        <v>439</v>
      </c>
      <c r="U22" s="1" t="s">
        <v>442</v>
      </c>
      <c r="V22" s="40" t="s">
        <v>440</v>
      </c>
    </row>
    <row r="23" spans="1:22" ht="409.6">
      <c r="A23" s="13" t="s">
        <v>813</v>
      </c>
      <c r="B23" s="35" t="s">
        <v>814</v>
      </c>
      <c r="C23" s="35" t="s">
        <v>815</v>
      </c>
      <c r="D23" s="20" t="s">
        <v>820</v>
      </c>
      <c r="E23" s="5" t="s">
        <v>491</v>
      </c>
      <c r="F23" s="5" t="s">
        <v>821</v>
      </c>
      <c r="G23" s="6" t="s">
        <v>45</v>
      </c>
      <c r="H23" s="6" t="s">
        <v>51</v>
      </c>
      <c r="I23" s="6" t="s">
        <v>56</v>
      </c>
      <c r="J23" s="6" t="s">
        <v>61</v>
      </c>
      <c r="L23" s="16">
        <f t="shared" ref="L23:L33" si="0">IF(G23="No Policy",0,IF(G23="Informal Policy",0.25,IF(G23="Partial Written Policy",0.5,IF(G23="Written Policy",0.75,IF(G23="Approved Written Policy",1,"INVALID")))))</f>
        <v>0</v>
      </c>
      <c r="M23" s="16">
        <f t="shared" ref="M23:M33" si="1">IF(H23="Not Implemented",0,IF(H23="Parts of Policy Implemented",0.25,IF(H23="Implemented on Some Systems",0.5,IF(H23="Implemented on Most Systems",0.75,IF(H23="Implemented on All Systems",1,"INVALID")))))</f>
        <v>0</v>
      </c>
      <c r="N23" s="16">
        <f t="shared" ref="N23:N33" si="2">IF(I23="Not Automated",0,IF(I23="Parts of Policy Automated",0.25,IF(I23="Automated on Some Systems",0.5,IF(I23="Automated on Most Systems",0.75,IF(I23="Automated on All Systems",1,"INVALID")))))</f>
        <v>0</v>
      </c>
      <c r="O23" s="16">
        <f t="shared" ref="O23:O33" si="3">IF(J23="Not Reported",0,IF(J23="Parts of Policy Reported",0.25,IF(J23="Reported on Some Systems",0.5,IF(J23="Reported on Most Systems",0.75,IF(J23="Reported on All Systems",1,"INVALID")))))</f>
        <v>0</v>
      </c>
      <c r="T23" s="39" t="s">
        <v>263</v>
      </c>
      <c r="U23" s="3" t="s">
        <v>283</v>
      </c>
      <c r="V23" s="40" t="s">
        <v>285</v>
      </c>
    </row>
    <row r="24" spans="1:22" ht="216">
      <c r="A24" s="13" t="s">
        <v>813</v>
      </c>
      <c r="B24" s="35" t="s">
        <v>814</v>
      </c>
      <c r="C24" s="35" t="s">
        <v>815</v>
      </c>
      <c r="D24" s="20" t="s">
        <v>822</v>
      </c>
      <c r="E24" s="5" t="s">
        <v>512</v>
      </c>
      <c r="F24" s="5"/>
      <c r="G24" s="6" t="s">
        <v>45</v>
      </c>
      <c r="H24" s="6" t="s">
        <v>51</v>
      </c>
      <c r="I24" s="6" t="s">
        <v>56</v>
      </c>
      <c r="J24" s="6" t="s">
        <v>61</v>
      </c>
      <c r="L24" s="16">
        <f t="shared" si="0"/>
        <v>0</v>
      </c>
      <c r="M24" s="16">
        <f t="shared" si="1"/>
        <v>0</v>
      </c>
      <c r="N24" s="16">
        <f t="shared" si="2"/>
        <v>0</v>
      </c>
      <c r="O24" s="16">
        <f t="shared" si="3"/>
        <v>0</v>
      </c>
      <c r="T24" s="39" t="s">
        <v>263</v>
      </c>
      <c r="U24" s="1" t="s">
        <v>287</v>
      </c>
      <c r="V24" s="40" t="s">
        <v>286</v>
      </c>
    </row>
    <row r="25" spans="1:22" ht="216">
      <c r="A25" s="13" t="s">
        <v>823</v>
      </c>
      <c r="B25" s="35" t="s">
        <v>814</v>
      </c>
      <c r="C25" s="35" t="s">
        <v>824</v>
      </c>
      <c r="D25" s="22" t="s">
        <v>825</v>
      </c>
      <c r="E25" s="5" t="s">
        <v>488</v>
      </c>
      <c r="F25" s="5"/>
      <c r="G25" s="6" t="s">
        <v>45</v>
      </c>
      <c r="H25" s="6" t="s">
        <v>51</v>
      </c>
      <c r="I25" s="6" t="s">
        <v>56</v>
      </c>
      <c r="J25" s="6" t="s">
        <v>61</v>
      </c>
      <c r="L25" s="16">
        <f t="shared" si="0"/>
        <v>0</v>
      </c>
      <c r="M25" s="16">
        <f t="shared" si="1"/>
        <v>0</v>
      </c>
      <c r="N25" s="16">
        <f t="shared" si="2"/>
        <v>0</v>
      </c>
      <c r="O25" s="16">
        <f t="shared" si="3"/>
        <v>0</v>
      </c>
      <c r="T25" s="39" t="s">
        <v>263</v>
      </c>
      <c r="U25" s="1" t="s">
        <v>287</v>
      </c>
      <c r="V25" s="40" t="s">
        <v>286</v>
      </c>
    </row>
    <row r="26" spans="1:22" ht="409.6">
      <c r="A26" s="13" t="s">
        <v>823</v>
      </c>
      <c r="B26" s="35" t="s">
        <v>814</v>
      </c>
      <c r="C26" s="35" t="s">
        <v>824</v>
      </c>
      <c r="D26" s="20" t="s">
        <v>826</v>
      </c>
      <c r="E26" s="5" t="s">
        <v>490</v>
      </c>
      <c r="F26" s="5"/>
      <c r="G26" s="6" t="s">
        <v>45</v>
      </c>
      <c r="H26" s="6" t="s">
        <v>51</v>
      </c>
      <c r="I26" s="6" t="s">
        <v>56</v>
      </c>
      <c r="J26" s="6" t="s">
        <v>61</v>
      </c>
      <c r="L26" s="16">
        <f t="shared" si="0"/>
        <v>0</v>
      </c>
      <c r="M26" s="16">
        <f t="shared" si="1"/>
        <v>0</v>
      </c>
      <c r="N26" s="16">
        <f t="shared" si="2"/>
        <v>0</v>
      </c>
      <c r="O26" s="16">
        <f t="shared" si="3"/>
        <v>0</v>
      </c>
      <c r="T26" s="39" t="s">
        <v>439</v>
      </c>
      <c r="U26" s="1" t="s">
        <v>442</v>
      </c>
      <c r="V26" s="40" t="s">
        <v>440</v>
      </c>
    </row>
    <row r="27" spans="1:22" ht="172.8">
      <c r="A27" s="13" t="s">
        <v>828</v>
      </c>
      <c r="B27" s="35" t="s">
        <v>814</v>
      </c>
      <c r="C27" s="35" t="s">
        <v>827</v>
      </c>
      <c r="D27" s="19" t="s">
        <v>829</v>
      </c>
      <c r="E27" s="5" t="s">
        <v>488</v>
      </c>
      <c r="F27" s="5"/>
      <c r="G27" s="6" t="s">
        <v>45</v>
      </c>
      <c r="H27" s="6" t="s">
        <v>51</v>
      </c>
      <c r="I27" s="6" t="s">
        <v>56</v>
      </c>
      <c r="J27" s="6" t="s">
        <v>61</v>
      </c>
      <c r="L27" s="16">
        <f t="shared" si="0"/>
        <v>0</v>
      </c>
      <c r="M27" s="16">
        <f t="shared" si="1"/>
        <v>0</v>
      </c>
      <c r="N27" s="16">
        <f t="shared" si="2"/>
        <v>0</v>
      </c>
      <c r="O27" s="16">
        <f t="shared" si="3"/>
        <v>0</v>
      </c>
      <c r="T27" s="39" t="s">
        <v>263</v>
      </c>
      <c r="U27" s="1" t="s">
        <v>290</v>
      </c>
      <c r="V27" s="40" t="s">
        <v>289</v>
      </c>
    </row>
    <row r="28" spans="1:22" ht="28.8">
      <c r="A28" s="13" t="s">
        <v>830</v>
      </c>
      <c r="B28" s="35" t="s">
        <v>831</v>
      </c>
      <c r="C28" s="35" t="s">
        <v>832</v>
      </c>
      <c r="D28" s="19" t="s">
        <v>833</v>
      </c>
      <c r="E28" s="5" t="s">
        <v>488</v>
      </c>
      <c r="F28" s="4"/>
      <c r="G28" s="6" t="s">
        <v>45</v>
      </c>
      <c r="H28" s="6" t="s">
        <v>51</v>
      </c>
      <c r="I28" s="6" t="s">
        <v>56</v>
      </c>
      <c r="J28" s="6" t="s">
        <v>61</v>
      </c>
      <c r="L28" s="16">
        <f t="shared" si="0"/>
        <v>0</v>
      </c>
      <c r="M28" s="16">
        <f t="shared" si="1"/>
        <v>0</v>
      </c>
      <c r="N28" s="16">
        <f t="shared" si="2"/>
        <v>0</v>
      </c>
      <c r="O28" s="16">
        <f t="shared" si="3"/>
        <v>0</v>
      </c>
    </row>
    <row r="29" spans="1:22" ht="409.6">
      <c r="A29" s="13" t="s">
        <v>830</v>
      </c>
      <c r="B29" s="35" t="s">
        <v>831</v>
      </c>
      <c r="C29" s="35" t="s">
        <v>832</v>
      </c>
      <c r="D29" s="22" t="s">
        <v>834</v>
      </c>
      <c r="E29" s="5" t="s">
        <v>490</v>
      </c>
      <c r="F29" s="5" t="s">
        <v>835</v>
      </c>
      <c r="G29" s="6" t="s">
        <v>45</v>
      </c>
      <c r="H29" s="6" t="s">
        <v>51</v>
      </c>
      <c r="I29" s="6" t="s">
        <v>56</v>
      </c>
      <c r="J29" s="6" t="s">
        <v>61</v>
      </c>
      <c r="L29" s="16">
        <f>IF(G29="No Policy",0,IF(G29="Informal Policy",0.25,IF(G29="Partial Written Policy",0.5,IF(G29="Written Policy",0.75,IF(G29="Approved Written Policy",1,"INVALID")))))</f>
        <v>0</v>
      </c>
      <c r="M29" s="16">
        <f>IF(H29="Not Implemented",0,IF(H29="Parts of Policy Implemented",0.25,IF(H29="Implemented on Some Systems",0.5,IF(H29="Implemented on Most Systems",0.75,IF(H29="Implemented on All Systems",1,"INVALID")))))</f>
        <v>0</v>
      </c>
      <c r="N29" s="16">
        <f>IF(I29="Not Automated",0,IF(I29="Parts of Policy Automated",0.25,IF(I29="Automated on Some Systems",0.5,IF(I29="Automated on Most Systems",0.75,IF(I29="Automated on All Systems",1,"INVALID")))))</f>
        <v>0</v>
      </c>
      <c r="O29" s="16">
        <f>IF(J29="Not Reported",0,IF(J29="Parts of Policy Reported",0.25,IF(J29="Reported on Some Systems",0.5,IF(J29="Reported on Most Systems",0.75,IF(J29="Reported on All Systems",1,"INVALID")))))</f>
        <v>0</v>
      </c>
      <c r="T29" s="39" t="s">
        <v>263</v>
      </c>
      <c r="U29" s="1" t="s">
        <v>287</v>
      </c>
      <c r="V29" s="40" t="s">
        <v>286</v>
      </c>
    </row>
    <row r="30" spans="1:22" ht="230.4">
      <c r="A30" s="13" t="s">
        <v>830</v>
      </c>
      <c r="B30" s="35" t="s">
        <v>831</v>
      </c>
      <c r="C30" s="35" t="s">
        <v>832</v>
      </c>
      <c r="D30" s="20" t="s">
        <v>836</v>
      </c>
      <c r="E30" s="5" t="s">
        <v>491</v>
      </c>
      <c r="F30" s="5"/>
      <c r="G30" s="6" t="s">
        <v>45</v>
      </c>
      <c r="H30" s="6" t="s">
        <v>51</v>
      </c>
      <c r="I30" s="6" t="s">
        <v>56</v>
      </c>
      <c r="J30" s="6" t="s">
        <v>61</v>
      </c>
      <c r="L30" s="16">
        <f>IF(G30="No Policy",0,IF(G30="Informal Policy",0.25,IF(G30="Partial Written Policy",0.5,IF(G30="Written Policy",0.75,IF(G30="Approved Written Policy",1,"INVALID")))))</f>
        <v>0</v>
      </c>
      <c r="M30" s="16">
        <f>IF(H30="Not Implemented",0,IF(H30="Parts of Policy Implemented",0.25,IF(H30="Implemented on Some Systems",0.5,IF(H30="Implemented on Most Systems",0.75,IF(H30="Implemented on All Systems",1,"INVALID")))))</f>
        <v>0</v>
      </c>
      <c r="N30" s="16">
        <f>IF(I30="Not Automated",0,IF(I30="Parts of Policy Automated",0.25,IF(I30="Automated on Some Systems",0.5,IF(I30="Automated on Most Systems",0.75,IF(I30="Automated on All Systems",1,"INVALID")))))</f>
        <v>0</v>
      </c>
      <c r="O30" s="16">
        <f>IF(J30="Not Reported",0,IF(J30="Parts of Policy Reported",0.25,IF(J30="Reported on Some Systems",0.5,IF(J30="Reported on Most Systems",0.75,IF(J30="Reported on All Systems",1,"INVALID")))))</f>
        <v>0</v>
      </c>
      <c r="T30" s="39" t="s">
        <v>439</v>
      </c>
      <c r="U30" s="1" t="s">
        <v>442</v>
      </c>
      <c r="V30" s="40" t="s">
        <v>440</v>
      </c>
    </row>
    <row r="31" spans="1:22" ht="158.4">
      <c r="A31" s="13" t="s">
        <v>837</v>
      </c>
      <c r="B31" s="35" t="s">
        <v>831</v>
      </c>
      <c r="C31" s="35" t="s">
        <v>838</v>
      </c>
      <c r="D31" s="19" t="s">
        <v>839</v>
      </c>
      <c r="E31" s="5" t="s">
        <v>488</v>
      </c>
      <c r="F31" s="5"/>
      <c r="G31" s="6" t="s">
        <v>45</v>
      </c>
      <c r="H31" s="6" t="s">
        <v>51</v>
      </c>
      <c r="I31" s="6" t="s">
        <v>56</v>
      </c>
      <c r="J31" s="6" t="s">
        <v>61</v>
      </c>
      <c r="L31" s="16">
        <f>IF(G31="No Policy",0,IF(G31="Informal Policy",0.25,IF(G31="Partial Written Policy",0.5,IF(G31="Written Policy",0.75,IF(G31="Approved Written Policy",1,"INVALID")))))</f>
        <v>0</v>
      </c>
      <c r="M31" s="16">
        <f>IF(H31="Not Implemented",0,IF(H31="Parts of Policy Implemented",0.25,IF(H31="Implemented on Some Systems",0.5,IF(H31="Implemented on Most Systems",0.75,IF(H31="Implemented on All Systems",1,"INVALID")))))</f>
        <v>0</v>
      </c>
      <c r="N31" s="16">
        <f>IF(I31="Not Automated",0,IF(I31="Parts of Policy Automated",0.25,IF(I31="Automated on Some Systems",0.5,IF(I31="Automated on Most Systems",0.75,IF(I31="Automated on All Systems",1,"INVALID")))))</f>
        <v>0</v>
      </c>
      <c r="O31" s="16">
        <f>IF(J31="Not Reported",0,IF(J31="Parts of Policy Reported",0.25,IF(J31="Reported on Some Systems",0.5,IF(J31="Reported on Most Systems",0.75,IF(J31="Reported on All Systems",1,"INVALID")))))</f>
        <v>0</v>
      </c>
      <c r="T31" s="39" t="s">
        <v>263</v>
      </c>
      <c r="U31" s="1" t="s">
        <v>290</v>
      </c>
      <c r="V31" s="40" t="s">
        <v>289</v>
      </c>
    </row>
    <row r="32" spans="1:22" ht="115.2">
      <c r="A32" s="13" t="s">
        <v>837</v>
      </c>
      <c r="B32" s="35" t="s">
        <v>831</v>
      </c>
      <c r="C32" s="35" t="s">
        <v>838</v>
      </c>
      <c r="D32" s="19" t="s">
        <v>840</v>
      </c>
      <c r="E32" s="5" t="s">
        <v>490</v>
      </c>
      <c r="F32" s="4"/>
      <c r="G32" s="6" t="s">
        <v>45</v>
      </c>
      <c r="H32" s="6" t="s">
        <v>51</v>
      </c>
      <c r="I32" s="6" t="s">
        <v>56</v>
      </c>
      <c r="J32" s="6" t="s">
        <v>61</v>
      </c>
      <c r="L32" s="16">
        <f>IF(G32="No Policy",0,IF(G32="Informal Policy",0.25,IF(G32="Partial Written Policy",0.5,IF(G32="Written Policy",0.75,IF(G32="Approved Written Policy",1,"INVALID")))))</f>
        <v>0</v>
      </c>
      <c r="M32" s="16">
        <f>IF(H32="Not Implemented",0,IF(H32="Parts of Policy Implemented",0.25,IF(H32="Implemented on Some Systems",0.5,IF(H32="Implemented on Most Systems",0.75,IF(H32="Implemented on All Systems",1,"INVALID")))))</f>
        <v>0</v>
      </c>
      <c r="N32" s="16">
        <f>IF(I32="Not Automated",0,IF(I32="Parts of Policy Automated",0.25,IF(I32="Automated on Some Systems",0.5,IF(I32="Automated on Most Systems",0.75,IF(I32="Automated on All Systems",1,"INVALID")))))</f>
        <v>0</v>
      </c>
      <c r="O32" s="16">
        <f>IF(J32="Not Reported",0,IF(J32="Parts of Policy Reported",0.25,IF(J32="Reported on Some Systems",0.5,IF(J32="Reported on Most Systems",0.75,IF(J32="Reported on All Systems",1,"INVALID")))))</f>
        <v>0</v>
      </c>
    </row>
    <row r="33" spans="1:22" ht="216">
      <c r="A33" s="13" t="s">
        <v>837</v>
      </c>
      <c r="B33" s="35" t="s">
        <v>831</v>
      </c>
      <c r="C33" s="35" t="s">
        <v>838</v>
      </c>
      <c r="D33" s="22" t="s">
        <v>841</v>
      </c>
      <c r="E33" s="5" t="s">
        <v>491</v>
      </c>
      <c r="F33" s="5"/>
      <c r="G33" s="6" t="s">
        <v>45</v>
      </c>
      <c r="H33" s="6" t="s">
        <v>51</v>
      </c>
      <c r="I33" s="6" t="s">
        <v>56</v>
      </c>
      <c r="J33" s="6" t="s">
        <v>61</v>
      </c>
      <c r="L33" s="16">
        <f t="shared" si="0"/>
        <v>0</v>
      </c>
      <c r="M33" s="16">
        <f t="shared" si="1"/>
        <v>0</v>
      </c>
      <c r="N33" s="16">
        <f t="shared" si="2"/>
        <v>0</v>
      </c>
      <c r="O33" s="16">
        <f t="shared" si="3"/>
        <v>0</v>
      </c>
      <c r="T33" s="39" t="s">
        <v>263</v>
      </c>
      <c r="U33" s="1" t="s">
        <v>287</v>
      </c>
      <c r="V33" s="40" t="s">
        <v>286</v>
      </c>
    </row>
    <row r="34" spans="1:22">
      <c r="A34" s="7"/>
      <c r="B34" s="35"/>
      <c r="C34" s="35"/>
      <c r="D34" s="1"/>
      <c r="P34" s="3">
        <f>AVERAGE(P21:P33)</f>
        <v>3</v>
      </c>
      <c r="Q34" s="36" t="s">
        <v>428</v>
      </c>
    </row>
    <row r="35" spans="1:22">
      <c r="A35" s="8"/>
      <c r="B35" s="35"/>
      <c r="C35" s="35"/>
      <c r="D35" s="1"/>
      <c r="F35" s="2" t="s">
        <v>17</v>
      </c>
      <c r="H35" s="17">
        <f>AVERAGE(L21:L33)</f>
        <v>0</v>
      </c>
      <c r="I35" s="17">
        <f>1-H35</f>
        <v>1</v>
      </c>
      <c r="Q35" s="5" t="s">
        <v>17</v>
      </c>
      <c r="S35" s="17" t="e">
        <f xml:space="preserve"> AVERAGE(L21, L22, L24,#REF!,#REF!,#REF!)</f>
        <v>#REF!</v>
      </c>
      <c r="T35" s="17" t="e">
        <f>1-S35</f>
        <v>#REF!</v>
      </c>
    </row>
    <row r="36" spans="1:22">
      <c r="F36" s="5" t="s">
        <v>3</v>
      </c>
      <c r="G36" s="5"/>
      <c r="H36" s="17">
        <f>AVERAGE(M21:M33)</f>
        <v>0</v>
      </c>
      <c r="I36" s="17">
        <f>1-H36</f>
        <v>1</v>
      </c>
      <c r="Q36" s="5" t="s">
        <v>3</v>
      </c>
      <c r="R36" s="5"/>
      <c r="S36" s="17" t="e">
        <f xml:space="preserve"> AVERAGE(M21, M22, M24,#REF!,#REF!,#REF!)</f>
        <v>#REF!</v>
      </c>
      <c r="T36" s="17" t="e">
        <f>1-S36</f>
        <v>#REF!</v>
      </c>
    </row>
    <row r="37" spans="1:22">
      <c r="F37" s="5" t="s">
        <v>4</v>
      </c>
      <c r="G37" s="5"/>
      <c r="H37" s="17">
        <f>AVERAGE(N21:N33)</f>
        <v>0</v>
      </c>
      <c r="I37" s="17">
        <f>1-H37</f>
        <v>1</v>
      </c>
      <c r="Q37" s="5" t="s">
        <v>4</v>
      </c>
      <c r="R37" s="5"/>
      <c r="S37" s="17" t="e">
        <f xml:space="preserve"> AVERAGE(N21, N22, N24,#REF!,#REF!,#REF!)</f>
        <v>#REF!</v>
      </c>
      <c r="T37" s="17" t="e">
        <f>1-S37</f>
        <v>#REF!</v>
      </c>
    </row>
    <row r="38" spans="1:22">
      <c r="F38" s="5" t="s">
        <v>5</v>
      </c>
      <c r="G38" s="5"/>
      <c r="H38" s="17">
        <f>AVERAGE(O21:O33)</f>
        <v>0</v>
      </c>
      <c r="I38" s="17">
        <f>1-H38</f>
        <v>1</v>
      </c>
      <c r="Q38" s="5" t="s">
        <v>5</v>
      </c>
      <c r="R38" s="5"/>
      <c r="S38" s="17" t="e">
        <f xml:space="preserve"> AVERAGE(O21, O22, O24,#REF!,#REF!,#REF!)</f>
        <v>#REF!</v>
      </c>
      <c r="T38" s="17" t="e">
        <f>1-S38</f>
        <v>#REF!</v>
      </c>
    </row>
    <row r="39" spans="1:22">
      <c r="F39" s="5" t="s">
        <v>6</v>
      </c>
      <c r="G39" s="5"/>
      <c r="H39" s="17">
        <f>AVERAGE(H35:H38)</f>
        <v>0</v>
      </c>
      <c r="I39" s="17">
        <f>1-H39</f>
        <v>1</v>
      </c>
      <c r="Q39" s="5" t="s">
        <v>6</v>
      </c>
      <c r="R39" s="5"/>
      <c r="S39" s="17" t="e">
        <f>AVERAGE(S35:S38)</f>
        <v>#REF!</v>
      </c>
      <c r="T39" s="17" t="e">
        <f>1-S39</f>
        <v>#REF!</v>
      </c>
    </row>
    <row r="41" spans="1:22" ht="30" customHeight="1">
      <c r="A41" s="68" t="s">
        <v>43</v>
      </c>
      <c r="B41" s="68"/>
      <c r="C41" s="68"/>
      <c r="D41" s="68"/>
      <c r="E41" s="68"/>
      <c r="F41" s="68"/>
      <c r="G41" s="68"/>
      <c r="H41" s="68"/>
      <c r="I41" s="68"/>
      <c r="J41" s="68"/>
      <c r="K41" s="68"/>
      <c r="L41" s="68"/>
      <c r="M41" s="68"/>
      <c r="N41" s="68"/>
      <c r="O41" s="68"/>
      <c r="P41" s="68"/>
      <c r="Q41" s="68"/>
      <c r="T41" s="39"/>
      <c r="U41" s="39"/>
      <c r="V41" s="40"/>
    </row>
  </sheetData>
  <mergeCells count="2">
    <mergeCell ref="A1:J1"/>
    <mergeCell ref="A41:Q41"/>
  </mergeCells>
  <hyperlinks>
    <hyperlink ref="A41" r:id="rId1" display="http://creativecommons.org/licenses/by-sa/4.0/"/>
  </hyperlinks>
  <pageMargins left="0.7" right="0.7" top="0.75" bottom="0.75" header="0.3" footer="0.3"/>
  <pageSetup scale="13"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96" operator="equal" id="{1B05FA6B-49F3-4A0E-AD70-305A50ACA259}">
            <xm:f>Values!$A$8</xm:f>
            <x14:dxf>
              <fill>
                <patternFill>
                  <bgColor rgb="FF27AE60"/>
                </patternFill>
              </fill>
            </x14:dxf>
          </x14:cfRule>
          <x14:cfRule type="cellIs" priority="97" operator="equal" id="{923938AD-FBF5-4283-937D-9E0292EEA6B8}">
            <xm:f>Values!$A$7</xm:f>
            <x14:dxf>
              <fill>
                <patternFill>
                  <bgColor rgb="FFF1C40F"/>
                </patternFill>
              </fill>
            </x14:dxf>
          </x14:cfRule>
          <x14:cfRule type="cellIs" priority="98" operator="equal" id="{C33BC0CC-7132-4D30-80A2-A2FBEA2AFC20}">
            <xm:f>Values!$A$6</xm:f>
            <x14:dxf>
              <fill>
                <patternFill>
                  <bgColor rgb="FFF39C12"/>
                </patternFill>
              </fill>
            </x14:dxf>
          </x14:cfRule>
          <x14:cfRule type="cellIs" priority="99" operator="equal" id="{FF8CFE07-8962-4C99-A84A-212E407FA128}">
            <xm:f>Values!$A$5</xm:f>
            <x14:dxf>
              <fill>
                <patternFill>
                  <bgColor rgb="FFE67E22"/>
                </patternFill>
              </fill>
            </x14:dxf>
          </x14:cfRule>
          <x14:cfRule type="cellIs" priority="100" operator="equal" id="{DECB278B-FF94-4B65-8585-28C025CA4334}">
            <xm:f>Values!$A$4</xm:f>
            <x14:dxf>
              <fill>
                <patternFill>
                  <bgColor rgb="FFE74C3C"/>
                </patternFill>
              </fill>
            </x14:dxf>
          </x14:cfRule>
          <xm:sqref>G21:G22</xm:sqref>
        </x14:conditionalFormatting>
        <x14:conditionalFormatting xmlns:xm="http://schemas.microsoft.com/office/excel/2006/main">
          <x14:cfRule type="cellIs" priority="81" operator="equal" id="{FA804580-6319-4598-A119-1579AEEE17D6}">
            <xm:f>Values!$A$15</xm:f>
            <x14:dxf>
              <fill>
                <patternFill>
                  <bgColor rgb="FF27AE60"/>
                </patternFill>
              </fill>
            </x14:dxf>
          </x14:cfRule>
          <x14:cfRule type="cellIs" priority="92" operator="equal" id="{6B9B0821-3CF3-49FA-9E6D-4890395D4377}">
            <xm:f>Values!$A$14</xm:f>
            <x14:dxf>
              <fill>
                <patternFill>
                  <bgColor rgb="FFF1C40F"/>
                </patternFill>
              </fill>
            </x14:dxf>
          </x14:cfRule>
          <x14:cfRule type="cellIs" priority="93" operator="equal" id="{4F195063-B53C-449F-9430-845F143B219B}">
            <xm:f>Values!$A$13</xm:f>
            <x14:dxf>
              <fill>
                <patternFill>
                  <bgColor rgb="FFF39C12"/>
                </patternFill>
              </fill>
            </x14:dxf>
          </x14:cfRule>
          <x14:cfRule type="cellIs" priority="94" operator="equal" id="{AD3F7DAE-DD2D-44B8-8D32-78661E93A79C}">
            <xm:f>Values!$A$12</xm:f>
            <x14:dxf>
              <fill>
                <patternFill>
                  <bgColor rgb="FFE67E22"/>
                </patternFill>
              </fill>
            </x14:dxf>
          </x14:cfRule>
          <x14:cfRule type="cellIs" priority="95" operator="equal" id="{CDE8B36A-45C0-4451-97F6-1EF119B8C12F}">
            <xm:f>Values!$A$11</xm:f>
            <x14:dxf>
              <fill>
                <patternFill>
                  <bgColor rgb="FFE74C3C"/>
                </patternFill>
              </fill>
            </x14:dxf>
          </x14:cfRule>
          <xm:sqref>H21:H22</xm:sqref>
        </x14:conditionalFormatting>
        <x14:conditionalFormatting xmlns:xm="http://schemas.microsoft.com/office/excel/2006/main">
          <x14:cfRule type="cellIs" priority="82" operator="equal" id="{5FDCB951-F339-4848-8FCA-C2FA1749D234}">
            <xm:f>Values!$A$22</xm:f>
            <x14:dxf>
              <fill>
                <patternFill>
                  <bgColor rgb="FF27B060"/>
                </patternFill>
              </fill>
            </x14:dxf>
          </x14:cfRule>
          <x14:cfRule type="cellIs" priority="88" operator="equal" id="{BEF82385-87F7-489F-AF48-662ED1EBECA0}">
            <xm:f>Values!$A$21</xm:f>
            <x14:dxf>
              <fill>
                <patternFill>
                  <bgColor rgb="FFF1C40F"/>
                </patternFill>
              </fill>
            </x14:dxf>
          </x14:cfRule>
          <x14:cfRule type="cellIs" priority="89" operator="equal" id="{2A605354-20D9-4690-B1E0-ECC838D897CD}">
            <xm:f>Values!$A$20</xm:f>
            <x14:dxf>
              <fill>
                <patternFill>
                  <bgColor rgb="FFF39C12"/>
                </patternFill>
              </fill>
            </x14:dxf>
          </x14:cfRule>
          <x14:cfRule type="cellIs" priority="90" operator="equal" id="{ED71BE30-91DA-4032-8BC2-4AEEDE8647FC}">
            <xm:f>Values!$A$19</xm:f>
            <x14:dxf>
              <fill>
                <patternFill>
                  <bgColor rgb="FFE67E22"/>
                </patternFill>
              </fill>
            </x14:dxf>
          </x14:cfRule>
          <x14:cfRule type="cellIs" priority="91" operator="equal" id="{AEE606B1-2311-4AEF-A7E4-779C32F56B93}">
            <xm:f>Values!$A$18</xm:f>
            <x14:dxf>
              <fill>
                <patternFill>
                  <bgColor rgb="FFE74C3C"/>
                </patternFill>
              </fill>
            </x14:dxf>
          </x14:cfRule>
          <xm:sqref>I21:I22</xm:sqref>
        </x14:conditionalFormatting>
        <x14:conditionalFormatting xmlns:xm="http://schemas.microsoft.com/office/excel/2006/main">
          <x14:cfRule type="cellIs" priority="83" operator="equal" id="{A136D273-4719-4D9B-8EC0-B223C75A8D7A}">
            <xm:f>Values!$A$29</xm:f>
            <x14:dxf>
              <fill>
                <patternFill>
                  <bgColor rgb="FF27AE60"/>
                </patternFill>
              </fill>
            </x14:dxf>
          </x14:cfRule>
          <x14:cfRule type="cellIs" priority="85" operator="equal" id="{461E5D10-FCDB-4C5B-A7FF-C494B2F3F853}">
            <xm:f>Values!$A$27</xm:f>
            <x14:dxf>
              <fill>
                <patternFill>
                  <bgColor rgb="FFF39C12"/>
                </patternFill>
              </fill>
            </x14:dxf>
          </x14:cfRule>
          <x14:cfRule type="cellIs" priority="86" operator="equal" id="{39C109FF-9242-4F91-9146-5E46BA7458E1}">
            <xm:f>Values!$A$26</xm:f>
            <x14:dxf>
              <fill>
                <patternFill>
                  <bgColor rgb="FFE67E22"/>
                </patternFill>
              </fill>
            </x14:dxf>
          </x14:cfRule>
          <x14:cfRule type="cellIs" priority="87" operator="equal" id="{40FCCCDF-7BB1-41E6-AA11-890A2702CCFD}">
            <xm:f>Values!$A$25</xm:f>
            <x14:dxf>
              <fill>
                <patternFill>
                  <bgColor rgb="FFE74C3C"/>
                </patternFill>
              </fill>
            </x14:dxf>
          </x14:cfRule>
          <xm:sqref>J21:J22</xm:sqref>
        </x14:conditionalFormatting>
        <x14:conditionalFormatting xmlns:xm="http://schemas.microsoft.com/office/excel/2006/main">
          <x14:cfRule type="cellIs" priority="84" operator="equal" id="{E70ABB0D-CA87-4C97-A7BB-10AD35EE2507}">
            <xm:f>Values!$A$28</xm:f>
            <x14:dxf>
              <fill>
                <patternFill>
                  <bgColor rgb="FFF1C40F"/>
                </patternFill>
              </fill>
            </x14:dxf>
          </x14:cfRule>
          <xm:sqref>J21:J22</xm:sqref>
        </x14:conditionalFormatting>
        <x14:conditionalFormatting xmlns:xm="http://schemas.microsoft.com/office/excel/2006/main">
          <x14:cfRule type="cellIs" priority="76" operator="equal" id="{EF2B71D2-4729-4B9B-8F99-1F46DAA82905}">
            <xm:f>Values!$A$8</xm:f>
            <x14:dxf>
              <fill>
                <patternFill>
                  <bgColor rgb="FF27AE60"/>
                </patternFill>
              </fill>
            </x14:dxf>
          </x14:cfRule>
          <x14:cfRule type="cellIs" priority="77" operator="equal" id="{6B8BC780-8E17-4D53-86A9-2B768137A7B1}">
            <xm:f>Values!$A$7</xm:f>
            <x14:dxf>
              <fill>
                <patternFill>
                  <bgColor rgb="FFF1C40F"/>
                </patternFill>
              </fill>
            </x14:dxf>
          </x14:cfRule>
          <x14:cfRule type="cellIs" priority="78" operator="equal" id="{934C03B2-6984-4723-A989-7B8EED64EF5C}">
            <xm:f>Values!$A$6</xm:f>
            <x14:dxf>
              <fill>
                <patternFill>
                  <bgColor rgb="FFF39C12"/>
                </patternFill>
              </fill>
            </x14:dxf>
          </x14:cfRule>
          <x14:cfRule type="cellIs" priority="79" operator="equal" id="{D3AEC0F2-50AF-4915-AF16-42C9D1E56B83}">
            <xm:f>Values!$A$5</xm:f>
            <x14:dxf>
              <fill>
                <patternFill>
                  <bgColor rgb="FFE67E22"/>
                </patternFill>
              </fill>
            </x14:dxf>
          </x14:cfRule>
          <x14:cfRule type="cellIs" priority="80" operator="equal" id="{7972EBDD-EF34-406B-88E7-35C7A300064D}">
            <xm:f>Values!$A$4</xm:f>
            <x14:dxf>
              <fill>
                <patternFill>
                  <bgColor rgb="FFE74C3C"/>
                </patternFill>
              </fill>
            </x14:dxf>
          </x14:cfRule>
          <xm:sqref>G23:G24</xm:sqref>
        </x14:conditionalFormatting>
        <x14:conditionalFormatting xmlns:xm="http://schemas.microsoft.com/office/excel/2006/main">
          <x14:cfRule type="cellIs" priority="61" operator="equal" id="{D13660E3-21DD-469D-AE8C-B1D41B55C31F}">
            <xm:f>Values!$A$15</xm:f>
            <x14:dxf>
              <fill>
                <patternFill>
                  <bgColor rgb="FF27AE60"/>
                </patternFill>
              </fill>
            </x14:dxf>
          </x14:cfRule>
          <x14:cfRule type="cellIs" priority="72" operator="equal" id="{C42C6F02-4DD0-409E-85BE-FAA752D036B7}">
            <xm:f>Values!$A$14</xm:f>
            <x14:dxf>
              <fill>
                <patternFill>
                  <bgColor rgb="FFF1C40F"/>
                </patternFill>
              </fill>
            </x14:dxf>
          </x14:cfRule>
          <x14:cfRule type="cellIs" priority="73" operator="equal" id="{15B77A8F-1E4B-4024-9C29-A5D0A684190A}">
            <xm:f>Values!$A$13</xm:f>
            <x14:dxf>
              <fill>
                <patternFill>
                  <bgColor rgb="FFF39C12"/>
                </patternFill>
              </fill>
            </x14:dxf>
          </x14:cfRule>
          <x14:cfRule type="cellIs" priority="74" operator="equal" id="{17C12917-8DB7-4D00-A0E9-9FF9586FEF25}">
            <xm:f>Values!$A$12</xm:f>
            <x14:dxf>
              <fill>
                <patternFill>
                  <bgColor rgb="FFE67E22"/>
                </patternFill>
              </fill>
            </x14:dxf>
          </x14:cfRule>
          <x14:cfRule type="cellIs" priority="75" operator="equal" id="{B2290806-66DB-4FC1-AA0F-4A375791BD64}">
            <xm:f>Values!$A$11</xm:f>
            <x14:dxf>
              <fill>
                <patternFill>
                  <bgColor rgb="FFE74C3C"/>
                </patternFill>
              </fill>
            </x14:dxf>
          </x14:cfRule>
          <xm:sqref>H23:H24</xm:sqref>
        </x14:conditionalFormatting>
        <x14:conditionalFormatting xmlns:xm="http://schemas.microsoft.com/office/excel/2006/main">
          <x14:cfRule type="cellIs" priority="62" operator="equal" id="{59E27EA0-36E9-4EAB-B2C0-508041517D41}">
            <xm:f>Values!$A$22</xm:f>
            <x14:dxf>
              <fill>
                <patternFill>
                  <bgColor rgb="FF27B060"/>
                </patternFill>
              </fill>
            </x14:dxf>
          </x14:cfRule>
          <x14:cfRule type="cellIs" priority="68" operator="equal" id="{E1D9DFE6-2167-4EE9-863E-F5E7D4A8B129}">
            <xm:f>Values!$A$21</xm:f>
            <x14:dxf>
              <fill>
                <patternFill>
                  <bgColor rgb="FFF1C40F"/>
                </patternFill>
              </fill>
            </x14:dxf>
          </x14:cfRule>
          <x14:cfRule type="cellIs" priority="69" operator="equal" id="{6650B6E4-CD32-4F04-B44B-CF915B11975D}">
            <xm:f>Values!$A$20</xm:f>
            <x14:dxf>
              <fill>
                <patternFill>
                  <bgColor rgb="FFF39C12"/>
                </patternFill>
              </fill>
            </x14:dxf>
          </x14:cfRule>
          <x14:cfRule type="cellIs" priority="70" operator="equal" id="{15634BBC-7438-45A2-9B91-E6DCB9E2BF33}">
            <xm:f>Values!$A$19</xm:f>
            <x14:dxf>
              <fill>
                <patternFill>
                  <bgColor rgb="FFE67E22"/>
                </patternFill>
              </fill>
            </x14:dxf>
          </x14:cfRule>
          <x14:cfRule type="cellIs" priority="71" operator="equal" id="{F3DECA94-8FEA-4E16-AFDA-8C1F470008F6}">
            <xm:f>Values!$A$18</xm:f>
            <x14:dxf>
              <fill>
                <patternFill>
                  <bgColor rgb="FFE74C3C"/>
                </patternFill>
              </fill>
            </x14:dxf>
          </x14:cfRule>
          <xm:sqref>I23:I24</xm:sqref>
        </x14:conditionalFormatting>
        <x14:conditionalFormatting xmlns:xm="http://schemas.microsoft.com/office/excel/2006/main">
          <x14:cfRule type="cellIs" priority="63" operator="equal" id="{97C0FC29-9BFE-4E44-BD39-16BC09EB7808}">
            <xm:f>Values!$A$29</xm:f>
            <x14:dxf>
              <fill>
                <patternFill>
                  <bgColor rgb="FF27AE60"/>
                </patternFill>
              </fill>
            </x14:dxf>
          </x14:cfRule>
          <x14:cfRule type="cellIs" priority="65" operator="equal" id="{44140B6E-980C-4FAD-8DC7-9B06E60D8CA3}">
            <xm:f>Values!$A$27</xm:f>
            <x14:dxf>
              <fill>
                <patternFill>
                  <bgColor rgb="FFF39C12"/>
                </patternFill>
              </fill>
            </x14:dxf>
          </x14:cfRule>
          <x14:cfRule type="cellIs" priority="66" operator="equal" id="{B3360011-E09E-41DB-8EC4-566DECC5ECAF}">
            <xm:f>Values!$A$26</xm:f>
            <x14:dxf>
              <fill>
                <patternFill>
                  <bgColor rgb="FFE67E22"/>
                </patternFill>
              </fill>
            </x14:dxf>
          </x14:cfRule>
          <x14:cfRule type="cellIs" priority="67" operator="equal" id="{0A2F300B-6A8E-48FD-9FBA-9C59A65F9A4F}">
            <xm:f>Values!$A$25</xm:f>
            <x14:dxf>
              <fill>
                <patternFill>
                  <bgColor rgb="FFE74C3C"/>
                </patternFill>
              </fill>
            </x14:dxf>
          </x14:cfRule>
          <xm:sqref>J23:J24</xm:sqref>
        </x14:conditionalFormatting>
        <x14:conditionalFormatting xmlns:xm="http://schemas.microsoft.com/office/excel/2006/main">
          <x14:cfRule type="cellIs" priority="64" operator="equal" id="{5C7221AD-E4D1-43C9-9543-F4AB0164B591}">
            <xm:f>Values!$A$28</xm:f>
            <x14:dxf>
              <fill>
                <patternFill>
                  <bgColor rgb="FFF1C40F"/>
                </patternFill>
              </fill>
            </x14:dxf>
          </x14:cfRule>
          <xm:sqref>J23:J24</xm:sqref>
        </x14:conditionalFormatting>
        <x14:conditionalFormatting xmlns:xm="http://schemas.microsoft.com/office/excel/2006/main">
          <x14:cfRule type="cellIs" priority="56" operator="equal" id="{35E362E0-BBD0-4F78-A68E-B8D308008EE3}">
            <xm:f>Values!$A$8</xm:f>
            <x14:dxf>
              <fill>
                <patternFill>
                  <bgColor rgb="FF27AE60"/>
                </patternFill>
              </fill>
            </x14:dxf>
          </x14:cfRule>
          <x14:cfRule type="cellIs" priority="57" operator="equal" id="{3A4E1B3C-AD13-497C-B5B7-BB5D6E2B55F6}">
            <xm:f>Values!$A$7</xm:f>
            <x14:dxf>
              <fill>
                <patternFill>
                  <bgColor rgb="FFF1C40F"/>
                </patternFill>
              </fill>
            </x14:dxf>
          </x14:cfRule>
          <x14:cfRule type="cellIs" priority="58" operator="equal" id="{19EC0831-1434-445F-94BD-60E15BC55FF4}">
            <xm:f>Values!$A$6</xm:f>
            <x14:dxf>
              <fill>
                <patternFill>
                  <bgColor rgb="FFF39C12"/>
                </patternFill>
              </fill>
            </x14:dxf>
          </x14:cfRule>
          <x14:cfRule type="cellIs" priority="59" operator="equal" id="{9445DCBF-56E4-48C2-8B5B-D86430F41EC5}">
            <xm:f>Values!$A$5</xm:f>
            <x14:dxf>
              <fill>
                <patternFill>
                  <bgColor rgb="FFE67E22"/>
                </patternFill>
              </fill>
            </x14:dxf>
          </x14:cfRule>
          <x14:cfRule type="cellIs" priority="60" operator="equal" id="{4263836B-0387-45F7-A47C-F4CCC76A69A1}">
            <xm:f>Values!$A$4</xm:f>
            <x14:dxf>
              <fill>
                <patternFill>
                  <bgColor rgb="FFE74C3C"/>
                </patternFill>
              </fill>
            </x14:dxf>
          </x14:cfRule>
          <xm:sqref>G33</xm:sqref>
        </x14:conditionalFormatting>
        <x14:conditionalFormatting xmlns:xm="http://schemas.microsoft.com/office/excel/2006/main">
          <x14:cfRule type="cellIs" priority="41" operator="equal" id="{2AA6B7BE-FB9E-43CE-89B1-3DB60FA17C9F}">
            <xm:f>Values!$A$15</xm:f>
            <x14:dxf>
              <fill>
                <patternFill>
                  <bgColor rgb="FF27AE60"/>
                </patternFill>
              </fill>
            </x14:dxf>
          </x14:cfRule>
          <x14:cfRule type="cellIs" priority="52" operator="equal" id="{89A4D190-D594-4A18-A1E7-BC5C35FDEBE2}">
            <xm:f>Values!$A$14</xm:f>
            <x14:dxf>
              <fill>
                <patternFill>
                  <bgColor rgb="FFF1C40F"/>
                </patternFill>
              </fill>
            </x14:dxf>
          </x14:cfRule>
          <x14:cfRule type="cellIs" priority="53" operator="equal" id="{A08C8746-8694-4166-9BB4-D938DE233026}">
            <xm:f>Values!$A$13</xm:f>
            <x14:dxf>
              <fill>
                <patternFill>
                  <bgColor rgb="FFF39C12"/>
                </patternFill>
              </fill>
            </x14:dxf>
          </x14:cfRule>
          <x14:cfRule type="cellIs" priority="54" operator="equal" id="{751B36DF-BC99-426C-B15A-D0C9F5EA0574}">
            <xm:f>Values!$A$12</xm:f>
            <x14:dxf>
              <fill>
                <patternFill>
                  <bgColor rgb="FFE67E22"/>
                </patternFill>
              </fill>
            </x14:dxf>
          </x14:cfRule>
          <x14:cfRule type="cellIs" priority="55" operator="equal" id="{BD7D92F4-7EDB-40E5-B9B3-2893E39A7F73}">
            <xm:f>Values!$A$11</xm:f>
            <x14:dxf>
              <fill>
                <patternFill>
                  <bgColor rgb="FFE74C3C"/>
                </patternFill>
              </fill>
            </x14:dxf>
          </x14:cfRule>
          <xm:sqref>H33</xm:sqref>
        </x14:conditionalFormatting>
        <x14:conditionalFormatting xmlns:xm="http://schemas.microsoft.com/office/excel/2006/main">
          <x14:cfRule type="cellIs" priority="42" operator="equal" id="{48DB9633-643A-4A7B-86B7-EFA52588A693}">
            <xm:f>Values!$A$22</xm:f>
            <x14:dxf>
              <fill>
                <patternFill>
                  <bgColor rgb="FF27B060"/>
                </patternFill>
              </fill>
            </x14:dxf>
          </x14:cfRule>
          <x14:cfRule type="cellIs" priority="48" operator="equal" id="{17F5C2B3-E77C-4885-9DC1-BBAB7F465356}">
            <xm:f>Values!$A$21</xm:f>
            <x14:dxf>
              <fill>
                <patternFill>
                  <bgColor rgb="FFF1C40F"/>
                </patternFill>
              </fill>
            </x14:dxf>
          </x14:cfRule>
          <x14:cfRule type="cellIs" priority="49" operator="equal" id="{E4390BBB-4C6F-4106-B925-699F50D6929A}">
            <xm:f>Values!$A$20</xm:f>
            <x14:dxf>
              <fill>
                <patternFill>
                  <bgColor rgb="FFF39C12"/>
                </patternFill>
              </fill>
            </x14:dxf>
          </x14:cfRule>
          <x14:cfRule type="cellIs" priority="50" operator="equal" id="{4261C7E1-7D43-4303-977A-8CE2A1500CB5}">
            <xm:f>Values!$A$19</xm:f>
            <x14:dxf>
              <fill>
                <patternFill>
                  <bgColor rgb="FFE67E22"/>
                </patternFill>
              </fill>
            </x14:dxf>
          </x14:cfRule>
          <x14:cfRule type="cellIs" priority="51" operator="equal" id="{9C83B6C5-623E-4473-A60E-B8624FF490FC}">
            <xm:f>Values!$A$18</xm:f>
            <x14:dxf>
              <fill>
                <patternFill>
                  <bgColor rgb="FFE74C3C"/>
                </patternFill>
              </fill>
            </x14:dxf>
          </x14:cfRule>
          <xm:sqref>I33</xm:sqref>
        </x14:conditionalFormatting>
        <x14:conditionalFormatting xmlns:xm="http://schemas.microsoft.com/office/excel/2006/main">
          <x14:cfRule type="cellIs" priority="43" operator="equal" id="{03ACEDB7-35DD-4D93-AC00-C1D46365A030}">
            <xm:f>Values!$A$29</xm:f>
            <x14:dxf>
              <fill>
                <patternFill>
                  <bgColor rgb="FF27AE60"/>
                </patternFill>
              </fill>
            </x14:dxf>
          </x14:cfRule>
          <x14:cfRule type="cellIs" priority="45" operator="equal" id="{5EAB7CA9-BB04-45C0-81F1-761EC62A3037}">
            <xm:f>Values!$A$27</xm:f>
            <x14:dxf>
              <fill>
                <patternFill>
                  <bgColor rgb="FFF39C12"/>
                </patternFill>
              </fill>
            </x14:dxf>
          </x14:cfRule>
          <x14:cfRule type="cellIs" priority="46" operator="equal" id="{CA3FCD77-2F09-4E58-98C4-6C338283DEBC}">
            <xm:f>Values!$A$26</xm:f>
            <x14:dxf>
              <fill>
                <patternFill>
                  <bgColor rgb="FFE67E22"/>
                </patternFill>
              </fill>
            </x14:dxf>
          </x14:cfRule>
          <x14:cfRule type="cellIs" priority="47" operator="equal" id="{5AE18A03-B90D-4D23-8422-7C5306DA57D7}">
            <xm:f>Values!$A$25</xm:f>
            <x14:dxf>
              <fill>
                <patternFill>
                  <bgColor rgb="FFE74C3C"/>
                </patternFill>
              </fill>
            </x14:dxf>
          </x14:cfRule>
          <xm:sqref>J33</xm:sqref>
        </x14:conditionalFormatting>
        <x14:conditionalFormatting xmlns:xm="http://schemas.microsoft.com/office/excel/2006/main">
          <x14:cfRule type="cellIs" priority="44" operator="equal" id="{AB77233D-430F-4D4B-9AEC-91686FA22003}">
            <xm:f>Values!$A$28</xm:f>
            <x14:dxf>
              <fill>
                <patternFill>
                  <bgColor rgb="FFF1C40F"/>
                </patternFill>
              </fill>
            </x14:dxf>
          </x14:cfRule>
          <xm:sqref>J33</xm:sqref>
        </x14:conditionalFormatting>
        <x14:conditionalFormatting xmlns:xm="http://schemas.microsoft.com/office/excel/2006/main">
          <x14:cfRule type="cellIs" priority="36" operator="equal" id="{3B556E15-C0F0-433B-8DC6-D81A23118508}">
            <xm:f>Values!$A$8</xm:f>
            <x14:dxf>
              <fill>
                <patternFill>
                  <bgColor rgb="FF27AE60"/>
                </patternFill>
              </fill>
            </x14:dxf>
          </x14:cfRule>
          <x14:cfRule type="cellIs" priority="37" operator="equal" id="{C82897B6-9D6B-4AC9-A902-37F851AE1BA1}">
            <xm:f>Values!$A$7</xm:f>
            <x14:dxf>
              <fill>
                <patternFill>
                  <bgColor rgb="FFF1C40F"/>
                </patternFill>
              </fill>
            </x14:dxf>
          </x14:cfRule>
          <x14:cfRule type="cellIs" priority="38" operator="equal" id="{136A73E8-B1B2-407E-8595-5F1E24E2E7F0}">
            <xm:f>Values!$A$6</xm:f>
            <x14:dxf>
              <fill>
                <patternFill>
                  <bgColor rgb="FFF39C12"/>
                </patternFill>
              </fill>
            </x14:dxf>
          </x14:cfRule>
          <x14:cfRule type="cellIs" priority="39" operator="equal" id="{C6EB92D3-5168-4035-9251-71B97DD509E6}">
            <xm:f>Values!$A$5</xm:f>
            <x14:dxf>
              <fill>
                <patternFill>
                  <bgColor rgb="FFE67E22"/>
                </patternFill>
              </fill>
            </x14:dxf>
          </x14:cfRule>
          <x14:cfRule type="cellIs" priority="40" operator="equal" id="{A492E04B-6E00-4341-90FB-E5BD90D72FCC}">
            <xm:f>Values!$A$4</xm:f>
            <x14:dxf>
              <fill>
                <patternFill>
                  <bgColor rgb="FFE74C3C"/>
                </patternFill>
              </fill>
            </x14:dxf>
          </x14:cfRule>
          <xm:sqref>G29:G32</xm:sqref>
        </x14:conditionalFormatting>
        <x14:conditionalFormatting xmlns:xm="http://schemas.microsoft.com/office/excel/2006/main">
          <x14:cfRule type="cellIs" priority="21" operator="equal" id="{F3E3019D-D801-4931-B0F8-2FB62AE53848}">
            <xm:f>Values!$A$15</xm:f>
            <x14:dxf>
              <fill>
                <patternFill>
                  <bgColor rgb="FF27AE60"/>
                </patternFill>
              </fill>
            </x14:dxf>
          </x14:cfRule>
          <x14:cfRule type="cellIs" priority="32" operator="equal" id="{19018D43-AE38-45B4-87AB-4544D3F97714}">
            <xm:f>Values!$A$14</xm:f>
            <x14:dxf>
              <fill>
                <patternFill>
                  <bgColor rgb="FFF1C40F"/>
                </patternFill>
              </fill>
            </x14:dxf>
          </x14:cfRule>
          <x14:cfRule type="cellIs" priority="33" operator="equal" id="{4BD98A59-AA64-456C-987C-936ABF81A023}">
            <xm:f>Values!$A$13</xm:f>
            <x14:dxf>
              <fill>
                <patternFill>
                  <bgColor rgb="FFF39C12"/>
                </patternFill>
              </fill>
            </x14:dxf>
          </x14:cfRule>
          <x14:cfRule type="cellIs" priority="34" operator="equal" id="{DBEA68C8-610E-48DD-90C5-A61F8A4F5C50}">
            <xm:f>Values!$A$12</xm:f>
            <x14:dxf>
              <fill>
                <patternFill>
                  <bgColor rgb="FFE67E22"/>
                </patternFill>
              </fill>
            </x14:dxf>
          </x14:cfRule>
          <x14:cfRule type="cellIs" priority="35" operator="equal" id="{B01AC9C8-5F79-4813-AD62-5ACF2858729A}">
            <xm:f>Values!$A$11</xm:f>
            <x14:dxf>
              <fill>
                <patternFill>
                  <bgColor rgb="FFE74C3C"/>
                </patternFill>
              </fill>
            </x14:dxf>
          </x14:cfRule>
          <xm:sqref>H29:H32</xm:sqref>
        </x14:conditionalFormatting>
        <x14:conditionalFormatting xmlns:xm="http://schemas.microsoft.com/office/excel/2006/main">
          <x14:cfRule type="cellIs" priority="22" operator="equal" id="{7389E913-5AC2-4F54-B701-C9885BF39B14}">
            <xm:f>Values!$A$22</xm:f>
            <x14:dxf>
              <fill>
                <patternFill>
                  <bgColor rgb="FF27B060"/>
                </patternFill>
              </fill>
            </x14:dxf>
          </x14:cfRule>
          <x14:cfRule type="cellIs" priority="28" operator="equal" id="{7B9D20FF-DB70-4E18-8440-CA8526BBD5FD}">
            <xm:f>Values!$A$21</xm:f>
            <x14:dxf>
              <fill>
                <patternFill>
                  <bgColor rgb="FFF1C40F"/>
                </patternFill>
              </fill>
            </x14:dxf>
          </x14:cfRule>
          <x14:cfRule type="cellIs" priority="29" operator="equal" id="{FFDBA2A5-5235-4990-8280-49B1C28F5371}">
            <xm:f>Values!$A$20</xm:f>
            <x14:dxf>
              <fill>
                <patternFill>
                  <bgColor rgb="FFF39C12"/>
                </patternFill>
              </fill>
            </x14:dxf>
          </x14:cfRule>
          <x14:cfRule type="cellIs" priority="30" operator="equal" id="{9207F72D-511F-4E33-A69C-6084CEBC32C2}">
            <xm:f>Values!$A$19</xm:f>
            <x14:dxf>
              <fill>
                <patternFill>
                  <bgColor rgb="FFE67E22"/>
                </patternFill>
              </fill>
            </x14:dxf>
          </x14:cfRule>
          <x14:cfRule type="cellIs" priority="31" operator="equal" id="{C39DD5B5-A2C0-4142-AB57-53894051D310}">
            <xm:f>Values!$A$18</xm:f>
            <x14:dxf>
              <fill>
                <patternFill>
                  <bgColor rgb="FFE74C3C"/>
                </patternFill>
              </fill>
            </x14:dxf>
          </x14:cfRule>
          <xm:sqref>I29:I32</xm:sqref>
        </x14:conditionalFormatting>
        <x14:conditionalFormatting xmlns:xm="http://schemas.microsoft.com/office/excel/2006/main">
          <x14:cfRule type="cellIs" priority="23" operator="equal" id="{60E7D7B2-89AA-4613-BFD6-326DDA40E3C1}">
            <xm:f>Values!$A$29</xm:f>
            <x14:dxf>
              <fill>
                <patternFill>
                  <bgColor rgb="FF27AE60"/>
                </patternFill>
              </fill>
            </x14:dxf>
          </x14:cfRule>
          <x14:cfRule type="cellIs" priority="25" operator="equal" id="{CB131017-8718-468F-B7BE-66C4AF68EC8A}">
            <xm:f>Values!$A$27</xm:f>
            <x14:dxf>
              <fill>
                <patternFill>
                  <bgColor rgb="FFF39C12"/>
                </patternFill>
              </fill>
            </x14:dxf>
          </x14:cfRule>
          <x14:cfRule type="cellIs" priority="26" operator="equal" id="{26478178-6448-43C7-8536-291F23C0E487}">
            <xm:f>Values!$A$26</xm:f>
            <x14:dxf>
              <fill>
                <patternFill>
                  <bgColor rgb="FFE67E22"/>
                </patternFill>
              </fill>
            </x14:dxf>
          </x14:cfRule>
          <x14:cfRule type="cellIs" priority="27" operator="equal" id="{A8CD8821-0796-4826-B4A2-144D1A7A8799}">
            <xm:f>Values!$A$25</xm:f>
            <x14:dxf>
              <fill>
                <patternFill>
                  <bgColor rgb="FFE74C3C"/>
                </patternFill>
              </fill>
            </x14:dxf>
          </x14:cfRule>
          <xm:sqref>J29:J32</xm:sqref>
        </x14:conditionalFormatting>
        <x14:conditionalFormatting xmlns:xm="http://schemas.microsoft.com/office/excel/2006/main">
          <x14:cfRule type="cellIs" priority="24" operator="equal" id="{B3C11DC0-C0BC-4E65-A642-BE865AD4F811}">
            <xm:f>Values!$A$28</xm:f>
            <x14:dxf>
              <fill>
                <patternFill>
                  <bgColor rgb="FFF1C40F"/>
                </patternFill>
              </fill>
            </x14:dxf>
          </x14:cfRule>
          <xm:sqref>J29:J32</xm:sqref>
        </x14:conditionalFormatting>
        <x14:conditionalFormatting xmlns:xm="http://schemas.microsoft.com/office/excel/2006/main">
          <x14:cfRule type="cellIs" priority="16" operator="equal" id="{03704FA1-CA9C-446B-B2B9-4172381A6727}">
            <xm:f>Values!$A$8</xm:f>
            <x14:dxf>
              <fill>
                <patternFill>
                  <bgColor rgb="FF27AE60"/>
                </patternFill>
              </fill>
            </x14:dxf>
          </x14:cfRule>
          <x14:cfRule type="cellIs" priority="17" operator="equal" id="{2DAE40AF-7141-4525-89D2-64E7AB7B7F4C}">
            <xm:f>Values!$A$7</xm:f>
            <x14:dxf>
              <fill>
                <patternFill>
                  <bgColor rgb="FFF1C40F"/>
                </patternFill>
              </fill>
            </x14:dxf>
          </x14:cfRule>
          <x14:cfRule type="cellIs" priority="18" operator="equal" id="{E25D1114-6121-4845-9AD6-715193BA9F4E}">
            <xm:f>Values!$A$6</xm:f>
            <x14:dxf>
              <fill>
                <patternFill>
                  <bgColor rgb="FFF39C12"/>
                </patternFill>
              </fill>
            </x14:dxf>
          </x14:cfRule>
          <x14:cfRule type="cellIs" priority="19" operator="equal" id="{3F1665FB-3846-4D7B-894B-346C0619C6FD}">
            <xm:f>Values!$A$5</xm:f>
            <x14:dxf>
              <fill>
                <patternFill>
                  <bgColor rgb="FFE67E22"/>
                </patternFill>
              </fill>
            </x14:dxf>
          </x14:cfRule>
          <x14:cfRule type="cellIs" priority="20" operator="equal" id="{24873CA5-0BD9-4BE5-A51F-A79E3D009702}">
            <xm:f>Values!$A$4</xm:f>
            <x14:dxf>
              <fill>
                <patternFill>
                  <bgColor rgb="FFE74C3C"/>
                </patternFill>
              </fill>
            </x14:dxf>
          </x14:cfRule>
          <xm:sqref>G25:G28</xm:sqref>
        </x14:conditionalFormatting>
        <x14:conditionalFormatting xmlns:xm="http://schemas.microsoft.com/office/excel/2006/main">
          <x14:cfRule type="cellIs" priority="1" operator="equal" id="{28A932AA-E9C9-4CE3-872F-1940A8387F55}">
            <xm:f>Values!$A$15</xm:f>
            <x14:dxf>
              <fill>
                <patternFill>
                  <bgColor rgb="FF27AE60"/>
                </patternFill>
              </fill>
            </x14:dxf>
          </x14:cfRule>
          <x14:cfRule type="cellIs" priority="12" operator="equal" id="{A5547EA9-451F-41C2-A44E-8E934FF1F55C}">
            <xm:f>Values!$A$14</xm:f>
            <x14:dxf>
              <fill>
                <patternFill>
                  <bgColor rgb="FFF1C40F"/>
                </patternFill>
              </fill>
            </x14:dxf>
          </x14:cfRule>
          <x14:cfRule type="cellIs" priority="13" operator="equal" id="{6AF1D16B-F2DE-439C-8847-05216AB460FF}">
            <xm:f>Values!$A$13</xm:f>
            <x14:dxf>
              <fill>
                <patternFill>
                  <bgColor rgb="FFF39C12"/>
                </patternFill>
              </fill>
            </x14:dxf>
          </x14:cfRule>
          <x14:cfRule type="cellIs" priority="14" operator="equal" id="{6A30728F-28DD-4467-8476-D107A76B7F38}">
            <xm:f>Values!$A$12</xm:f>
            <x14:dxf>
              <fill>
                <patternFill>
                  <bgColor rgb="FFE67E22"/>
                </patternFill>
              </fill>
            </x14:dxf>
          </x14:cfRule>
          <x14:cfRule type="cellIs" priority="15" operator="equal" id="{07F54961-43DF-4D65-BAA6-E6CC5F51F661}">
            <xm:f>Values!$A$11</xm:f>
            <x14:dxf>
              <fill>
                <patternFill>
                  <bgColor rgb="FFE74C3C"/>
                </patternFill>
              </fill>
            </x14:dxf>
          </x14:cfRule>
          <xm:sqref>H25:H28</xm:sqref>
        </x14:conditionalFormatting>
        <x14:conditionalFormatting xmlns:xm="http://schemas.microsoft.com/office/excel/2006/main">
          <x14:cfRule type="cellIs" priority="2" operator="equal" id="{CE100462-F47E-4027-A1DE-464877451093}">
            <xm:f>Values!$A$22</xm:f>
            <x14:dxf>
              <fill>
                <patternFill>
                  <bgColor rgb="FF27B060"/>
                </patternFill>
              </fill>
            </x14:dxf>
          </x14:cfRule>
          <x14:cfRule type="cellIs" priority="8" operator="equal" id="{0F932310-E6BA-4FE4-BF04-8B41DAA0B1A5}">
            <xm:f>Values!$A$21</xm:f>
            <x14:dxf>
              <fill>
                <patternFill>
                  <bgColor rgb="FFF1C40F"/>
                </patternFill>
              </fill>
            </x14:dxf>
          </x14:cfRule>
          <x14:cfRule type="cellIs" priority="9" operator="equal" id="{B1F5915C-6053-4ACA-A567-4ADC6AD4DD8A}">
            <xm:f>Values!$A$20</xm:f>
            <x14:dxf>
              <fill>
                <patternFill>
                  <bgColor rgb="FFF39C12"/>
                </patternFill>
              </fill>
            </x14:dxf>
          </x14:cfRule>
          <x14:cfRule type="cellIs" priority="10" operator="equal" id="{B3A90AEB-49C9-4EE8-9D48-8D698D718C1B}">
            <xm:f>Values!$A$19</xm:f>
            <x14:dxf>
              <fill>
                <patternFill>
                  <bgColor rgb="FFE67E22"/>
                </patternFill>
              </fill>
            </x14:dxf>
          </x14:cfRule>
          <x14:cfRule type="cellIs" priority="11" operator="equal" id="{8108B4BF-72D5-4D89-B89F-79BB84B552CF}">
            <xm:f>Values!$A$18</xm:f>
            <x14:dxf>
              <fill>
                <patternFill>
                  <bgColor rgb="FFE74C3C"/>
                </patternFill>
              </fill>
            </x14:dxf>
          </x14:cfRule>
          <xm:sqref>I25:I28</xm:sqref>
        </x14:conditionalFormatting>
        <x14:conditionalFormatting xmlns:xm="http://schemas.microsoft.com/office/excel/2006/main">
          <x14:cfRule type="cellIs" priority="3" operator="equal" id="{A5F9C360-F945-4C5A-A22A-AD43CF32DECA}">
            <xm:f>Values!$A$29</xm:f>
            <x14:dxf>
              <fill>
                <patternFill>
                  <bgColor rgb="FF27AE60"/>
                </patternFill>
              </fill>
            </x14:dxf>
          </x14:cfRule>
          <x14:cfRule type="cellIs" priority="5" operator="equal" id="{581EE8AA-FAAC-4E32-8E73-373EABD8850D}">
            <xm:f>Values!$A$27</xm:f>
            <x14:dxf>
              <fill>
                <patternFill>
                  <bgColor rgb="FFF39C12"/>
                </patternFill>
              </fill>
            </x14:dxf>
          </x14:cfRule>
          <x14:cfRule type="cellIs" priority="6" operator="equal" id="{E5F06A07-6A41-4EDE-A0F5-B35B6993E774}">
            <xm:f>Values!$A$26</xm:f>
            <x14:dxf>
              <fill>
                <patternFill>
                  <bgColor rgb="FFE67E22"/>
                </patternFill>
              </fill>
            </x14:dxf>
          </x14:cfRule>
          <x14:cfRule type="cellIs" priority="7" operator="equal" id="{5F14A883-C652-4378-9F00-B1AD06E6DE5A}">
            <xm:f>Values!$A$25</xm:f>
            <x14:dxf>
              <fill>
                <patternFill>
                  <bgColor rgb="FFE74C3C"/>
                </patternFill>
              </fill>
            </x14:dxf>
          </x14:cfRule>
          <xm:sqref>J25:J28</xm:sqref>
        </x14:conditionalFormatting>
        <x14:conditionalFormatting xmlns:xm="http://schemas.microsoft.com/office/excel/2006/main">
          <x14:cfRule type="cellIs" priority="4" operator="equal" id="{43CDA670-ABF2-4878-A5A6-07D8D3CAD5F5}">
            <xm:f>Values!$A$28</xm:f>
            <x14:dxf>
              <fill>
                <patternFill>
                  <bgColor rgb="FFF1C40F"/>
                </patternFill>
              </fill>
            </x14:dxf>
          </x14:cfRule>
          <xm:sqref>J25:J28</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J21:J33</xm:sqref>
        </x14:dataValidation>
        <x14:dataValidation type="list" allowBlank="1" showInputMessage="1" showErrorMessage="1">
          <x14:formula1>
            <xm:f>Values!$A$18:$A$22</xm:f>
          </x14:formula1>
          <xm:sqref>I21:I33</xm:sqref>
        </x14:dataValidation>
        <x14:dataValidation type="list" allowBlank="1" showInputMessage="1" showErrorMessage="1">
          <x14:formula1>
            <xm:f>Values!$A$11:$A$15</xm:f>
          </x14:formula1>
          <xm:sqref>H21:H33</xm:sqref>
        </x14:dataValidation>
        <x14:dataValidation type="list" allowBlank="1" showInputMessage="1" showErrorMessage="1">
          <x14:formula1>
            <xm:f>Values!$A$4:$A$8</xm:f>
          </x14:formula1>
          <xm:sqref>G21:G33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V56"/>
  <sheetViews>
    <sheetView topLeftCell="E1" zoomScale="60" zoomScaleNormal="60" workbookViewId="0">
      <selection activeCell="I42" sqref="I42"/>
    </sheetView>
  </sheetViews>
  <sheetFormatPr defaultColWidth="8.6640625" defaultRowHeight="14.4"/>
  <cols>
    <col min="1" max="1" width="8.6640625" style="3"/>
    <col min="2" max="2" width="21.5546875" style="3" bestFit="1" customWidth="1"/>
    <col min="3" max="3" width="24.88671875" style="1" bestFit="1" customWidth="1"/>
    <col min="4" max="4" width="90.88671875" style="3" customWidth="1"/>
    <col min="5" max="5" width="19.6640625" style="4" bestFit="1" customWidth="1"/>
    <col min="6" max="6" width="35" style="3" bestFit="1" customWidth="1"/>
    <col min="7" max="7" width="20.6640625" style="3" bestFit="1" customWidth="1"/>
    <col min="8" max="8" width="26.6640625" style="3" bestFit="1" customWidth="1"/>
    <col min="9" max="9" width="25" style="3" bestFit="1" customWidth="1"/>
    <col min="10" max="10" width="26.5546875" style="3" bestFit="1" customWidth="1"/>
    <col min="11" max="11" width="8.6640625" style="3"/>
    <col min="12" max="15" width="8.6640625" style="3" customWidth="1"/>
    <col min="16" max="16" width="8.6640625" style="3"/>
    <col min="17" max="17" width="27.33203125" style="3" customWidth="1"/>
    <col min="18" max="19" width="8.6640625" style="3"/>
    <col min="20" max="20" width="30" style="3" bestFit="1" customWidth="1"/>
    <col min="21" max="21" width="23.109375" style="3" bestFit="1" customWidth="1"/>
    <col min="22" max="22" width="75.6640625" style="3" customWidth="1"/>
    <col min="23" max="16384" width="8.6640625" style="3"/>
  </cols>
  <sheetData>
    <row r="1" spans="1:10" ht="59.7" customHeight="1">
      <c r="A1" s="64" t="s">
        <v>843</v>
      </c>
      <c r="B1" s="64"/>
      <c r="C1" s="64"/>
      <c r="D1" s="64"/>
      <c r="E1" s="64"/>
      <c r="F1" s="64"/>
      <c r="G1" s="64"/>
      <c r="H1" s="64"/>
      <c r="I1" s="64"/>
      <c r="J1" s="64"/>
    </row>
    <row r="3" spans="1:10">
      <c r="E3" s="3"/>
    </row>
    <row r="4" spans="1:10">
      <c r="E4" s="3"/>
    </row>
    <row r="5" spans="1:10">
      <c r="E5" s="23" t="s">
        <v>96</v>
      </c>
      <c r="F5" s="31">
        <f>H54</f>
        <v>0</v>
      </c>
    </row>
    <row r="6" spans="1:10">
      <c r="E6" s="3"/>
    </row>
    <row r="7" spans="1:10">
      <c r="E7" s="29" t="s">
        <v>95</v>
      </c>
      <c r="F7" s="30">
        <f>I54</f>
        <v>1</v>
      </c>
    </row>
    <row r="10" spans="1:10">
      <c r="E10" s="4" t="s">
        <v>493</v>
      </c>
      <c r="F10" s="3" t="s">
        <v>842</v>
      </c>
    </row>
    <row r="20" spans="1:22" s="28" customFormat="1" ht="28.8">
      <c r="A20" s="24" t="s">
        <v>0</v>
      </c>
      <c r="B20" s="24" t="s">
        <v>761</v>
      </c>
      <c r="C20" s="27" t="s">
        <v>760</v>
      </c>
      <c r="D20" s="24" t="s">
        <v>489</v>
      </c>
      <c r="E20" s="24" t="s">
        <v>758</v>
      </c>
      <c r="F20" s="24" t="s">
        <v>628</v>
      </c>
      <c r="G20" s="24" t="s">
        <v>69</v>
      </c>
      <c r="H20" s="24" t="s">
        <v>70</v>
      </c>
      <c r="I20" s="27" t="s">
        <v>94</v>
      </c>
      <c r="J20" s="24" t="s">
        <v>72</v>
      </c>
      <c r="P20" s="24" t="s">
        <v>186</v>
      </c>
      <c r="T20" s="24" t="s">
        <v>245</v>
      </c>
    </row>
    <row r="21" spans="1:22" ht="187.2">
      <c r="A21" s="13" t="s">
        <v>844</v>
      </c>
      <c r="B21" s="35" t="s">
        <v>845</v>
      </c>
      <c r="C21" s="39" t="s">
        <v>846</v>
      </c>
      <c r="D21" s="21" t="s">
        <v>847</v>
      </c>
      <c r="E21" s="5" t="s">
        <v>488</v>
      </c>
      <c r="F21" s="5"/>
      <c r="G21" s="6" t="s">
        <v>45</v>
      </c>
      <c r="H21" s="6" t="s">
        <v>51</v>
      </c>
      <c r="I21" s="6" t="s">
        <v>56</v>
      </c>
      <c r="J21" s="6" t="s">
        <v>61</v>
      </c>
      <c r="L21" s="16">
        <f t="shared" ref="L21:L38" si="0">IF(G21="No Policy",0,IF(G21="Informal Policy",0.25,IF(G21="Partial Written Policy",0.5,IF(G21="Written Policy",0.75,IF(G21="Approved Written Policy",1,"INVALID")))))</f>
        <v>0</v>
      </c>
      <c r="M21" s="16">
        <f t="shared" ref="M21:M38" si="1">IF(H21="Not Implemented",0,IF(H21="Parts of Policy Implemented",0.25,IF(H21="Implemented on Some Systems",0.5,IF(H21="Implemented on Most Systems",0.75,IF(H21="Implemented on All Systems",1,"INVALID")))))</f>
        <v>0</v>
      </c>
      <c r="N21" s="16">
        <f t="shared" ref="N21:N38" si="2">IF(I21="Not Automated",0,IF(I21="Parts of Policy Automated",0.25,IF(I21="Automated on Some Systems",0.5,IF(I21="Automated on Most Systems",0.75,IF(I21="Automated on All Systems",1,"INVALID")))))</f>
        <v>0</v>
      </c>
      <c r="O21" s="16">
        <f t="shared" ref="O21:O38" si="3">IF(J21="Not Reported",0,IF(J21="Parts of Policy Reported",0.25,IF(J21="Reported on Some Systems",0.5,IF(J21="Reported on Most Systems",0.75,IF(J21="Reported on All Systems",1,"INVALID")))))</f>
        <v>0</v>
      </c>
      <c r="T21" s="39" t="s">
        <v>292</v>
      </c>
      <c r="U21" s="1" t="s">
        <v>443</v>
      </c>
      <c r="V21" s="40" t="s">
        <v>291</v>
      </c>
    </row>
    <row r="22" spans="1:22" ht="158.4">
      <c r="A22" s="13" t="s">
        <v>844</v>
      </c>
      <c r="B22" s="35" t="s">
        <v>845</v>
      </c>
      <c r="C22" s="39" t="s">
        <v>846</v>
      </c>
      <c r="D22" s="21" t="s">
        <v>848</v>
      </c>
      <c r="E22" s="5" t="s">
        <v>490</v>
      </c>
      <c r="F22" s="5"/>
      <c r="G22" s="6" t="s">
        <v>45</v>
      </c>
      <c r="H22" s="6" t="s">
        <v>51</v>
      </c>
      <c r="I22" s="6" t="s">
        <v>56</v>
      </c>
      <c r="J22" s="6" t="s">
        <v>61</v>
      </c>
      <c r="L22" s="16">
        <f t="shared" si="0"/>
        <v>0</v>
      </c>
      <c r="M22" s="16">
        <f t="shared" si="1"/>
        <v>0</v>
      </c>
      <c r="N22" s="16">
        <f t="shared" si="2"/>
        <v>0</v>
      </c>
      <c r="O22" s="16">
        <f t="shared" si="3"/>
        <v>0</v>
      </c>
      <c r="T22" s="39" t="s">
        <v>292</v>
      </c>
      <c r="U22" s="1" t="s">
        <v>443</v>
      </c>
      <c r="V22" s="40" t="s">
        <v>291</v>
      </c>
    </row>
    <row r="23" spans="1:22" ht="115.2">
      <c r="A23" s="13" t="s">
        <v>844</v>
      </c>
      <c r="B23" s="35" t="s">
        <v>845</v>
      </c>
      <c r="C23" s="39" t="s">
        <v>846</v>
      </c>
      <c r="D23" s="21" t="s">
        <v>849</v>
      </c>
      <c r="E23" s="5" t="s">
        <v>491</v>
      </c>
      <c r="F23" s="5"/>
      <c r="G23" s="6" t="s">
        <v>45</v>
      </c>
      <c r="H23" s="6" t="s">
        <v>51</v>
      </c>
      <c r="I23" s="6" t="s">
        <v>56</v>
      </c>
      <c r="J23" s="6" t="s">
        <v>61</v>
      </c>
      <c r="L23" s="16">
        <f t="shared" si="0"/>
        <v>0</v>
      </c>
      <c r="M23" s="16">
        <f t="shared" si="1"/>
        <v>0</v>
      </c>
      <c r="N23" s="16">
        <f t="shared" si="2"/>
        <v>0</v>
      </c>
      <c r="O23" s="16">
        <f t="shared" si="3"/>
        <v>0</v>
      </c>
      <c r="T23" s="39" t="s">
        <v>231</v>
      </c>
      <c r="U23" s="3" t="s">
        <v>436</v>
      </c>
      <c r="V23" s="40" t="s">
        <v>437</v>
      </c>
    </row>
    <row r="24" spans="1:22" ht="235.5" customHeight="1">
      <c r="A24" s="13" t="s">
        <v>850</v>
      </c>
      <c r="B24" s="35" t="s">
        <v>845</v>
      </c>
      <c r="C24" s="39" t="s">
        <v>851</v>
      </c>
      <c r="D24" s="21" t="s">
        <v>852</v>
      </c>
      <c r="E24" s="5" t="s">
        <v>488</v>
      </c>
      <c r="F24" s="5"/>
      <c r="G24" s="6" t="s">
        <v>45</v>
      </c>
      <c r="H24" s="6" t="s">
        <v>51</v>
      </c>
      <c r="I24" s="6" t="s">
        <v>56</v>
      </c>
      <c r="J24" s="6" t="s">
        <v>61</v>
      </c>
      <c r="L24" s="16">
        <f t="shared" si="0"/>
        <v>0</v>
      </c>
      <c r="M24" s="16">
        <f t="shared" si="1"/>
        <v>0</v>
      </c>
      <c r="N24" s="16">
        <f t="shared" si="2"/>
        <v>0</v>
      </c>
      <c r="O24" s="16">
        <f t="shared" si="3"/>
        <v>0</v>
      </c>
      <c r="P24" s="3">
        <v>2</v>
      </c>
      <c r="Q24" s="3" t="s">
        <v>198</v>
      </c>
      <c r="R24" s="3" t="s">
        <v>189</v>
      </c>
      <c r="T24" s="39" t="s">
        <v>263</v>
      </c>
      <c r="U24" s="3" t="s">
        <v>294</v>
      </c>
      <c r="V24" s="40" t="s">
        <v>293</v>
      </c>
    </row>
    <row r="25" spans="1:22" ht="360">
      <c r="A25" s="13" t="s">
        <v>850</v>
      </c>
      <c r="B25" s="35" t="s">
        <v>845</v>
      </c>
      <c r="C25" s="39" t="s">
        <v>851</v>
      </c>
      <c r="D25" s="21" t="s">
        <v>853</v>
      </c>
      <c r="E25" s="5" t="s">
        <v>490</v>
      </c>
      <c r="F25" s="5"/>
      <c r="G25" s="6" t="s">
        <v>45</v>
      </c>
      <c r="H25" s="6" t="s">
        <v>51</v>
      </c>
      <c r="I25" s="6" t="s">
        <v>56</v>
      </c>
      <c r="J25" s="6" t="s">
        <v>61</v>
      </c>
      <c r="L25" s="16">
        <f t="shared" si="0"/>
        <v>0</v>
      </c>
      <c r="M25" s="16">
        <f t="shared" si="1"/>
        <v>0</v>
      </c>
      <c r="N25" s="16">
        <f t="shared" si="2"/>
        <v>0</v>
      </c>
      <c r="O25" s="16">
        <f t="shared" si="3"/>
        <v>0</v>
      </c>
      <c r="T25" s="39" t="s">
        <v>231</v>
      </c>
      <c r="U25" s="3" t="s">
        <v>296</v>
      </c>
      <c r="V25" s="40" t="s">
        <v>295</v>
      </c>
    </row>
    <row r="26" spans="1:22" ht="201.6">
      <c r="A26" s="13" t="s">
        <v>850</v>
      </c>
      <c r="B26" s="35" t="s">
        <v>845</v>
      </c>
      <c r="C26" s="39" t="s">
        <v>851</v>
      </c>
      <c r="D26" s="21" t="s">
        <v>854</v>
      </c>
      <c r="E26" s="5" t="s">
        <v>491</v>
      </c>
      <c r="F26" s="5"/>
      <c r="G26" s="6" t="s">
        <v>45</v>
      </c>
      <c r="H26" s="6" t="s">
        <v>51</v>
      </c>
      <c r="I26" s="6" t="s">
        <v>56</v>
      </c>
      <c r="J26" s="6" t="s">
        <v>61</v>
      </c>
      <c r="L26" s="16">
        <f t="shared" si="0"/>
        <v>0</v>
      </c>
      <c r="M26" s="16">
        <f t="shared" si="1"/>
        <v>0</v>
      </c>
      <c r="N26" s="16">
        <f t="shared" si="2"/>
        <v>0</v>
      </c>
      <c r="O26" s="16">
        <f t="shared" si="3"/>
        <v>0</v>
      </c>
      <c r="T26" s="39" t="s">
        <v>292</v>
      </c>
      <c r="U26" s="1" t="s">
        <v>443</v>
      </c>
      <c r="V26" s="40" t="s">
        <v>291</v>
      </c>
    </row>
    <row r="27" spans="1:22" ht="43.2">
      <c r="A27" s="13" t="s">
        <v>855</v>
      </c>
      <c r="B27" s="35" t="s">
        <v>845</v>
      </c>
      <c r="C27" s="39" t="s">
        <v>856</v>
      </c>
      <c r="D27" s="21" t="s">
        <v>857</v>
      </c>
      <c r="E27" s="5" t="s">
        <v>488</v>
      </c>
      <c r="F27" s="5"/>
      <c r="G27" s="6" t="s">
        <v>45</v>
      </c>
      <c r="H27" s="6" t="s">
        <v>51</v>
      </c>
      <c r="I27" s="6" t="s">
        <v>56</v>
      </c>
      <c r="J27" s="6" t="s">
        <v>61</v>
      </c>
      <c r="L27" s="16">
        <f t="shared" si="0"/>
        <v>0</v>
      </c>
      <c r="M27" s="16">
        <f t="shared" si="1"/>
        <v>0</v>
      </c>
      <c r="N27" s="16">
        <f t="shared" si="2"/>
        <v>0</v>
      </c>
      <c r="O27" s="16">
        <f t="shared" si="3"/>
        <v>0</v>
      </c>
      <c r="T27" s="39" t="s">
        <v>292</v>
      </c>
      <c r="U27" s="1" t="s">
        <v>443</v>
      </c>
      <c r="V27" s="40" t="s">
        <v>291</v>
      </c>
    </row>
    <row r="28" spans="1:22" ht="187.2">
      <c r="A28" s="13" t="s">
        <v>855</v>
      </c>
      <c r="B28" s="35" t="s">
        <v>845</v>
      </c>
      <c r="C28" s="39" t="s">
        <v>856</v>
      </c>
      <c r="D28" s="21" t="s">
        <v>858</v>
      </c>
      <c r="E28" s="5" t="s">
        <v>490</v>
      </c>
      <c r="F28" s="5"/>
      <c r="G28" s="6" t="s">
        <v>45</v>
      </c>
      <c r="H28" s="6" t="s">
        <v>51</v>
      </c>
      <c r="I28" s="6" t="s">
        <v>56</v>
      </c>
      <c r="J28" s="6" t="s">
        <v>61</v>
      </c>
      <c r="L28" s="16">
        <f t="shared" si="0"/>
        <v>0</v>
      </c>
      <c r="M28" s="16">
        <f t="shared" si="1"/>
        <v>0</v>
      </c>
      <c r="N28" s="16">
        <f t="shared" si="2"/>
        <v>0</v>
      </c>
      <c r="O28" s="16">
        <f t="shared" si="3"/>
        <v>0</v>
      </c>
      <c r="T28" s="39" t="s">
        <v>231</v>
      </c>
      <c r="U28" s="3" t="s">
        <v>436</v>
      </c>
      <c r="V28" s="40" t="s">
        <v>437</v>
      </c>
    </row>
    <row r="29" spans="1:22" ht="172.8">
      <c r="A29" s="13" t="s">
        <v>859</v>
      </c>
      <c r="B29" s="35" t="s">
        <v>845</v>
      </c>
      <c r="C29" s="39" t="s">
        <v>860</v>
      </c>
      <c r="D29" s="21" t="s">
        <v>861</v>
      </c>
      <c r="E29" s="5" t="s">
        <v>488</v>
      </c>
      <c r="F29" s="5"/>
      <c r="G29" s="6" t="s">
        <v>45</v>
      </c>
      <c r="H29" s="6" t="s">
        <v>51</v>
      </c>
      <c r="I29" s="6" t="s">
        <v>56</v>
      </c>
      <c r="J29" s="6" t="s">
        <v>61</v>
      </c>
      <c r="L29" s="16">
        <f t="shared" si="0"/>
        <v>0</v>
      </c>
      <c r="M29" s="16">
        <f t="shared" si="1"/>
        <v>0</v>
      </c>
      <c r="N29" s="16">
        <f t="shared" si="2"/>
        <v>0</v>
      </c>
      <c r="O29" s="16">
        <f t="shared" si="3"/>
        <v>0</v>
      </c>
      <c r="P29" s="3">
        <v>2</v>
      </c>
      <c r="Q29" s="3" t="s">
        <v>198</v>
      </c>
      <c r="R29" s="3" t="s">
        <v>189</v>
      </c>
      <c r="T29" s="39" t="s">
        <v>263</v>
      </c>
      <c r="U29" s="3" t="s">
        <v>294</v>
      </c>
      <c r="V29" s="40" t="s">
        <v>293</v>
      </c>
    </row>
    <row r="30" spans="1:22" ht="115.2">
      <c r="A30" s="13" t="s">
        <v>859</v>
      </c>
      <c r="B30" s="35" t="s">
        <v>845</v>
      </c>
      <c r="C30" s="39" t="s">
        <v>860</v>
      </c>
      <c r="D30" s="21" t="s">
        <v>862</v>
      </c>
      <c r="E30" s="5" t="s">
        <v>490</v>
      </c>
      <c r="F30" s="5"/>
      <c r="G30" s="6" t="s">
        <v>45</v>
      </c>
      <c r="H30" s="6" t="s">
        <v>51</v>
      </c>
      <c r="I30" s="6" t="s">
        <v>56</v>
      </c>
      <c r="J30" s="6" t="s">
        <v>61</v>
      </c>
      <c r="L30" s="16">
        <f t="shared" si="0"/>
        <v>0</v>
      </c>
      <c r="M30" s="16">
        <f t="shared" si="1"/>
        <v>0</v>
      </c>
      <c r="N30" s="16">
        <f t="shared" si="2"/>
        <v>0</v>
      </c>
      <c r="O30" s="16">
        <f t="shared" si="3"/>
        <v>0</v>
      </c>
      <c r="T30" s="39" t="s">
        <v>231</v>
      </c>
      <c r="U30" s="3" t="s">
        <v>296</v>
      </c>
      <c r="V30" s="40" t="s">
        <v>295</v>
      </c>
    </row>
    <row r="31" spans="1:22" ht="86.4">
      <c r="A31" s="13" t="s">
        <v>859</v>
      </c>
      <c r="B31" s="35" t="s">
        <v>845</v>
      </c>
      <c r="C31" s="39" t="s">
        <v>860</v>
      </c>
      <c r="D31" s="21" t="s">
        <v>863</v>
      </c>
      <c r="E31" s="5" t="s">
        <v>491</v>
      </c>
      <c r="F31" s="5"/>
      <c r="G31" s="6" t="s">
        <v>45</v>
      </c>
      <c r="H31" s="6" t="s">
        <v>51</v>
      </c>
      <c r="I31" s="6" t="s">
        <v>56</v>
      </c>
      <c r="J31" s="6" t="s">
        <v>61</v>
      </c>
      <c r="L31" s="16">
        <f t="shared" si="0"/>
        <v>0</v>
      </c>
      <c r="M31" s="16">
        <f t="shared" si="1"/>
        <v>0</v>
      </c>
      <c r="N31" s="16">
        <f t="shared" si="2"/>
        <v>0</v>
      </c>
      <c r="O31" s="16">
        <f t="shared" si="3"/>
        <v>0</v>
      </c>
      <c r="T31" s="39" t="s">
        <v>292</v>
      </c>
      <c r="U31" s="1" t="s">
        <v>443</v>
      </c>
      <c r="V31" s="40" t="s">
        <v>291</v>
      </c>
    </row>
    <row r="32" spans="1:22" ht="115.2">
      <c r="A32" s="13" t="s">
        <v>864</v>
      </c>
      <c r="B32" s="35" t="s">
        <v>845</v>
      </c>
      <c r="C32" s="39" t="s">
        <v>865</v>
      </c>
      <c r="D32" s="21" t="s">
        <v>866</v>
      </c>
      <c r="E32" s="5" t="s">
        <v>488</v>
      </c>
      <c r="F32" s="5"/>
      <c r="G32" s="6" t="s">
        <v>45</v>
      </c>
      <c r="H32" s="6" t="s">
        <v>51</v>
      </c>
      <c r="I32" s="6" t="s">
        <v>56</v>
      </c>
      <c r="J32" s="6" t="s">
        <v>61</v>
      </c>
      <c r="L32" s="16">
        <f t="shared" si="0"/>
        <v>0</v>
      </c>
      <c r="M32" s="16">
        <f t="shared" si="1"/>
        <v>0</v>
      </c>
      <c r="N32" s="16">
        <f t="shared" si="2"/>
        <v>0</v>
      </c>
      <c r="O32" s="16">
        <f t="shared" si="3"/>
        <v>0</v>
      </c>
      <c r="T32" s="39" t="s">
        <v>292</v>
      </c>
      <c r="U32" s="1" t="s">
        <v>443</v>
      </c>
      <c r="V32" s="40" t="s">
        <v>291</v>
      </c>
    </row>
    <row r="33" spans="1:22" ht="86.4">
      <c r="A33" s="13" t="s">
        <v>867</v>
      </c>
      <c r="B33" s="35" t="s">
        <v>845</v>
      </c>
      <c r="C33" s="39" t="s">
        <v>868</v>
      </c>
      <c r="D33" s="21" t="s">
        <v>869</v>
      </c>
      <c r="E33" s="5" t="s">
        <v>488</v>
      </c>
      <c r="F33" s="5"/>
      <c r="G33" s="6" t="s">
        <v>45</v>
      </c>
      <c r="H33" s="6" t="s">
        <v>51</v>
      </c>
      <c r="I33" s="6" t="s">
        <v>56</v>
      </c>
      <c r="J33" s="6" t="s">
        <v>61</v>
      </c>
      <c r="L33" s="16">
        <f t="shared" si="0"/>
        <v>0</v>
      </c>
      <c r="M33" s="16">
        <f t="shared" si="1"/>
        <v>0</v>
      </c>
      <c r="N33" s="16">
        <f t="shared" si="2"/>
        <v>0</v>
      </c>
      <c r="O33" s="16">
        <f t="shared" si="3"/>
        <v>0</v>
      </c>
      <c r="T33" s="39" t="s">
        <v>231</v>
      </c>
      <c r="U33" s="3" t="s">
        <v>436</v>
      </c>
      <c r="V33" s="40" t="s">
        <v>437</v>
      </c>
    </row>
    <row r="34" spans="1:22" ht="39.6" customHeight="1">
      <c r="A34" s="13" t="s">
        <v>867</v>
      </c>
      <c r="B34" s="35" t="s">
        <v>845</v>
      </c>
      <c r="C34" s="39" t="s">
        <v>868</v>
      </c>
      <c r="D34" s="21" t="s">
        <v>870</v>
      </c>
      <c r="E34" s="5" t="s">
        <v>490</v>
      </c>
      <c r="F34" s="5"/>
      <c r="G34" s="6" t="s">
        <v>45</v>
      </c>
      <c r="H34" s="6" t="s">
        <v>51</v>
      </c>
      <c r="I34" s="6" t="s">
        <v>56</v>
      </c>
      <c r="J34" s="6" t="s">
        <v>61</v>
      </c>
      <c r="L34" s="16">
        <f t="shared" si="0"/>
        <v>0</v>
      </c>
      <c r="M34" s="16">
        <f t="shared" si="1"/>
        <v>0</v>
      </c>
      <c r="N34" s="16">
        <f t="shared" si="2"/>
        <v>0</v>
      </c>
      <c r="O34" s="16">
        <f t="shared" si="3"/>
        <v>0</v>
      </c>
      <c r="P34" s="3">
        <v>2</v>
      </c>
      <c r="Q34" s="3" t="s">
        <v>198</v>
      </c>
      <c r="R34" s="3" t="s">
        <v>189</v>
      </c>
      <c r="T34" s="39" t="s">
        <v>263</v>
      </c>
      <c r="U34" s="3" t="s">
        <v>294</v>
      </c>
      <c r="V34" s="40" t="s">
        <v>293</v>
      </c>
    </row>
    <row r="35" spans="1:22" ht="345.6">
      <c r="A35" s="13" t="s">
        <v>873</v>
      </c>
      <c r="B35" s="35" t="s">
        <v>871</v>
      </c>
      <c r="C35" s="39" t="s">
        <v>872</v>
      </c>
      <c r="D35" s="21" t="s">
        <v>874</v>
      </c>
      <c r="E35" s="5" t="s">
        <v>488</v>
      </c>
      <c r="F35" s="5"/>
      <c r="G35" s="6" t="s">
        <v>45</v>
      </c>
      <c r="H35" s="6" t="s">
        <v>51</v>
      </c>
      <c r="I35" s="6" t="s">
        <v>56</v>
      </c>
      <c r="J35" s="6" t="s">
        <v>61</v>
      </c>
      <c r="L35" s="16">
        <f t="shared" si="0"/>
        <v>0</v>
      </c>
      <c r="M35" s="16">
        <f t="shared" si="1"/>
        <v>0</v>
      </c>
      <c r="N35" s="16">
        <f t="shared" si="2"/>
        <v>0</v>
      </c>
      <c r="O35" s="16">
        <f t="shared" si="3"/>
        <v>0</v>
      </c>
      <c r="T35" s="39" t="s">
        <v>231</v>
      </c>
      <c r="U35" s="3" t="s">
        <v>296</v>
      </c>
      <c r="V35" s="40" t="s">
        <v>295</v>
      </c>
    </row>
    <row r="36" spans="1:22" ht="86.4">
      <c r="A36" s="13" t="s">
        <v>873</v>
      </c>
      <c r="B36" s="35" t="s">
        <v>871</v>
      </c>
      <c r="C36" s="39" t="s">
        <v>872</v>
      </c>
      <c r="D36" s="21" t="s">
        <v>875</v>
      </c>
      <c r="E36" s="5" t="s">
        <v>490</v>
      </c>
      <c r="F36" s="5"/>
      <c r="G36" s="6" t="s">
        <v>45</v>
      </c>
      <c r="H36" s="6" t="s">
        <v>51</v>
      </c>
      <c r="I36" s="6" t="s">
        <v>56</v>
      </c>
      <c r="J36" s="6" t="s">
        <v>61</v>
      </c>
      <c r="L36" s="16">
        <f t="shared" si="0"/>
        <v>0</v>
      </c>
      <c r="M36" s="16">
        <f t="shared" si="1"/>
        <v>0</v>
      </c>
      <c r="N36" s="16">
        <f t="shared" si="2"/>
        <v>0</v>
      </c>
      <c r="O36" s="16">
        <f t="shared" si="3"/>
        <v>0</v>
      </c>
      <c r="T36" s="39" t="s">
        <v>292</v>
      </c>
      <c r="U36" s="1" t="s">
        <v>443</v>
      </c>
      <c r="V36" s="40" t="s">
        <v>291</v>
      </c>
    </row>
    <row r="37" spans="1:22" ht="172.8">
      <c r="A37" s="13" t="s">
        <v>876</v>
      </c>
      <c r="B37" s="35" t="s">
        <v>871</v>
      </c>
      <c r="C37" s="39" t="s">
        <v>877</v>
      </c>
      <c r="D37" s="21" t="s">
        <v>878</v>
      </c>
      <c r="E37" s="5" t="s">
        <v>488</v>
      </c>
      <c r="F37" s="5"/>
      <c r="G37" s="6" t="s">
        <v>45</v>
      </c>
      <c r="H37" s="6" t="s">
        <v>51</v>
      </c>
      <c r="I37" s="6" t="s">
        <v>56</v>
      </c>
      <c r="J37" s="6" t="s">
        <v>61</v>
      </c>
      <c r="L37" s="16">
        <f t="shared" si="0"/>
        <v>0</v>
      </c>
      <c r="M37" s="16">
        <f t="shared" si="1"/>
        <v>0</v>
      </c>
      <c r="N37" s="16">
        <f t="shared" si="2"/>
        <v>0</v>
      </c>
      <c r="O37" s="16">
        <f t="shared" si="3"/>
        <v>0</v>
      </c>
      <c r="T37" s="39" t="s">
        <v>292</v>
      </c>
      <c r="U37" s="1" t="s">
        <v>443</v>
      </c>
      <c r="V37" s="40" t="s">
        <v>291</v>
      </c>
    </row>
    <row r="38" spans="1:22" ht="201.6">
      <c r="A38" s="13" t="s">
        <v>876</v>
      </c>
      <c r="B38" s="35" t="s">
        <v>871</v>
      </c>
      <c r="C38" s="39" t="s">
        <v>877</v>
      </c>
      <c r="D38" s="21" t="s">
        <v>879</v>
      </c>
      <c r="E38" s="5" t="s">
        <v>490</v>
      </c>
      <c r="F38" s="5"/>
      <c r="G38" s="6" t="s">
        <v>45</v>
      </c>
      <c r="H38" s="6" t="s">
        <v>51</v>
      </c>
      <c r="I38" s="6" t="s">
        <v>56</v>
      </c>
      <c r="J38" s="6" t="s">
        <v>61</v>
      </c>
      <c r="L38" s="16">
        <f t="shared" si="0"/>
        <v>0</v>
      </c>
      <c r="M38" s="16">
        <f t="shared" si="1"/>
        <v>0</v>
      </c>
      <c r="N38" s="16">
        <f t="shared" si="2"/>
        <v>0</v>
      </c>
      <c r="O38" s="16">
        <f t="shared" si="3"/>
        <v>0</v>
      </c>
      <c r="T38" s="39" t="s">
        <v>231</v>
      </c>
      <c r="U38" s="3" t="s">
        <v>436</v>
      </c>
      <c r="V38" s="40" t="s">
        <v>437</v>
      </c>
    </row>
    <row r="39" spans="1:22" ht="39.6" customHeight="1">
      <c r="A39" s="13" t="s">
        <v>876</v>
      </c>
      <c r="B39" s="35" t="s">
        <v>871</v>
      </c>
      <c r="C39" s="39" t="s">
        <v>877</v>
      </c>
      <c r="D39" s="21" t="s">
        <v>880</v>
      </c>
      <c r="E39" s="5" t="s">
        <v>491</v>
      </c>
      <c r="F39" s="5"/>
      <c r="G39" s="6" t="s">
        <v>45</v>
      </c>
      <c r="H39" s="6" t="s">
        <v>51</v>
      </c>
      <c r="I39" s="6" t="s">
        <v>56</v>
      </c>
      <c r="J39" s="6" t="s">
        <v>61</v>
      </c>
      <c r="L39" s="16">
        <f t="shared" ref="L39:L46" si="4">IF(G39="No Policy",0,IF(G39="Informal Policy",0.25,IF(G39="Partial Written Policy",0.5,IF(G39="Written Policy",0.75,IF(G39="Approved Written Policy",1,"INVALID")))))</f>
        <v>0</v>
      </c>
      <c r="M39" s="16">
        <f t="shared" ref="M39:M46" si="5">IF(H39="Not Implemented",0,IF(H39="Parts of Policy Implemented",0.25,IF(H39="Implemented on Some Systems",0.5,IF(H39="Implemented on Most Systems",0.75,IF(H39="Implemented on All Systems",1,"INVALID")))))</f>
        <v>0</v>
      </c>
      <c r="N39" s="16">
        <f t="shared" ref="N39:N46" si="6">IF(I39="Not Automated",0,IF(I39="Parts of Policy Automated",0.25,IF(I39="Automated on Some Systems",0.5,IF(I39="Automated on Most Systems",0.75,IF(I39="Automated on All Systems",1,"INVALID")))))</f>
        <v>0</v>
      </c>
      <c r="O39" s="16">
        <f t="shared" ref="O39:O46" si="7">IF(J39="Not Reported",0,IF(J39="Parts of Policy Reported",0.25,IF(J39="Reported on Some Systems",0.5,IF(J39="Reported on Most Systems",0.75,IF(J39="Reported on All Systems",1,"INVALID")))))</f>
        <v>0</v>
      </c>
      <c r="P39" s="3">
        <v>2</v>
      </c>
      <c r="Q39" s="3" t="s">
        <v>198</v>
      </c>
      <c r="R39" s="3" t="s">
        <v>189</v>
      </c>
      <c r="T39" s="39" t="s">
        <v>263</v>
      </c>
      <c r="U39" s="3" t="s">
        <v>294</v>
      </c>
      <c r="V39" s="40" t="s">
        <v>293</v>
      </c>
    </row>
    <row r="40" spans="1:22" ht="86.4">
      <c r="A40" s="13" t="s">
        <v>881</v>
      </c>
      <c r="B40" s="35" t="s">
        <v>871</v>
      </c>
      <c r="C40" s="39" t="s">
        <v>882</v>
      </c>
      <c r="D40" s="21" t="s">
        <v>883</v>
      </c>
      <c r="E40" s="5" t="s">
        <v>488</v>
      </c>
      <c r="F40" s="5"/>
      <c r="G40" s="6" t="s">
        <v>45</v>
      </c>
      <c r="H40" s="6" t="s">
        <v>51</v>
      </c>
      <c r="I40" s="6" t="s">
        <v>56</v>
      </c>
      <c r="J40" s="6" t="s">
        <v>61</v>
      </c>
      <c r="L40" s="16">
        <f t="shared" si="4"/>
        <v>0</v>
      </c>
      <c r="M40" s="16">
        <f t="shared" si="5"/>
        <v>0</v>
      </c>
      <c r="N40" s="16">
        <f t="shared" si="6"/>
        <v>0</v>
      </c>
      <c r="O40" s="16">
        <f t="shared" si="7"/>
        <v>0</v>
      </c>
      <c r="T40" s="39" t="s">
        <v>231</v>
      </c>
      <c r="U40" s="3" t="s">
        <v>296</v>
      </c>
      <c r="V40" s="40" t="s">
        <v>295</v>
      </c>
    </row>
    <row r="41" spans="1:22" ht="39.6" customHeight="1">
      <c r="A41" s="13" t="s">
        <v>881</v>
      </c>
      <c r="B41" s="35" t="s">
        <v>871</v>
      </c>
      <c r="C41" s="39" t="s">
        <v>882</v>
      </c>
      <c r="D41" s="21" t="s">
        <v>884</v>
      </c>
      <c r="E41" s="5" t="s">
        <v>490</v>
      </c>
      <c r="F41" s="5"/>
      <c r="G41" s="6" t="s">
        <v>45</v>
      </c>
      <c r="H41" s="6" t="s">
        <v>51</v>
      </c>
      <c r="I41" s="6" t="s">
        <v>56</v>
      </c>
      <c r="J41" s="6" t="s">
        <v>61</v>
      </c>
      <c r="L41" s="16">
        <f t="shared" si="4"/>
        <v>0</v>
      </c>
      <c r="M41" s="16">
        <f t="shared" si="5"/>
        <v>0</v>
      </c>
      <c r="N41" s="16">
        <f t="shared" si="6"/>
        <v>0</v>
      </c>
      <c r="O41" s="16">
        <f t="shared" si="7"/>
        <v>0</v>
      </c>
      <c r="P41" s="3">
        <v>2</v>
      </c>
      <c r="Q41" s="3" t="s">
        <v>198</v>
      </c>
      <c r="R41" s="3" t="s">
        <v>189</v>
      </c>
      <c r="T41" s="39" t="s">
        <v>263</v>
      </c>
      <c r="U41" s="3" t="s">
        <v>294</v>
      </c>
      <c r="V41" s="40" t="s">
        <v>293</v>
      </c>
    </row>
    <row r="42" spans="1:22" ht="43.2">
      <c r="A42" s="13" t="s">
        <v>881</v>
      </c>
      <c r="B42" s="35" t="s">
        <v>871</v>
      </c>
      <c r="C42" s="39" t="s">
        <v>882</v>
      </c>
      <c r="D42" s="21" t="s">
        <v>885</v>
      </c>
      <c r="E42" s="5" t="s">
        <v>491</v>
      </c>
      <c r="F42" s="5"/>
      <c r="G42" s="6" t="s">
        <v>45</v>
      </c>
      <c r="H42" s="6" t="s">
        <v>51</v>
      </c>
      <c r="I42" s="6" t="s">
        <v>56</v>
      </c>
      <c r="J42" s="6" t="s">
        <v>61</v>
      </c>
      <c r="L42" s="16">
        <f t="shared" si="4"/>
        <v>0</v>
      </c>
      <c r="M42" s="16">
        <f t="shared" si="5"/>
        <v>0</v>
      </c>
      <c r="N42" s="16">
        <f t="shared" si="6"/>
        <v>0</v>
      </c>
      <c r="O42" s="16">
        <f t="shared" si="7"/>
        <v>0</v>
      </c>
      <c r="T42" s="39" t="s">
        <v>231</v>
      </c>
      <c r="U42" s="3" t="s">
        <v>296</v>
      </c>
      <c r="V42" s="40" t="s">
        <v>295</v>
      </c>
    </row>
    <row r="43" spans="1:22" ht="39.6" customHeight="1">
      <c r="A43" s="13" t="s">
        <v>886</v>
      </c>
      <c r="B43" s="35" t="s">
        <v>871</v>
      </c>
      <c r="C43" s="39" t="s">
        <v>887</v>
      </c>
      <c r="D43" s="21" t="s">
        <v>888</v>
      </c>
      <c r="E43" s="5" t="s">
        <v>488</v>
      </c>
      <c r="F43" s="5"/>
      <c r="G43" s="6" t="s">
        <v>45</v>
      </c>
      <c r="H43" s="6" t="s">
        <v>51</v>
      </c>
      <c r="I43" s="6" t="s">
        <v>56</v>
      </c>
      <c r="J43" s="6" t="s">
        <v>61</v>
      </c>
      <c r="L43" s="16">
        <f t="shared" si="4"/>
        <v>0</v>
      </c>
      <c r="M43" s="16">
        <f t="shared" si="5"/>
        <v>0</v>
      </c>
      <c r="N43" s="16">
        <f t="shared" si="6"/>
        <v>0</v>
      </c>
      <c r="O43" s="16">
        <f t="shared" si="7"/>
        <v>0</v>
      </c>
      <c r="P43" s="3">
        <v>2</v>
      </c>
      <c r="Q43" s="3" t="s">
        <v>198</v>
      </c>
      <c r="R43" s="3" t="s">
        <v>189</v>
      </c>
      <c r="T43" s="39" t="s">
        <v>263</v>
      </c>
      <c r="U43" s="3" t="s">
        <v>294</v>
      </c>
      <c r="V43" s="40" t="s">
        <v>293</v>
      </c>
    </row>
    <row r="44" spans="1:22" ht="144">
      <c r="A44" s="13" t="s">
        <v>886</v>
      </c>
      <c r="B44" s="35" t="s">
        <v>871</v>
      </c>
      <c r="C44" s="39" t="s">
        <v>887</v>
      </c>
      <c r="D44" s="21" t="s">
        <v>889</v>
      </c>
      <c r="E44" s="5" t="s">
        <v>490</v>
      </c>
      <c r="F44" s="5"/>
      <c r="G44" s="6" t="s">
        <v>45</v>
      </c>
      <c r="H44" s="6" t="s">
        <v>51</v>
      </c>
      <c r="I44" s="6" t="s">
        <v>56</v>
      </c>
      <c r="J44" s="6" t="s">
        <v>61</v>
      </c>
      <c r="L44" s="16">
        <f t="shared" si="4"/>
        <v>0</v>
      </c>
      <c r="M44" s="16">
        <f t="shared" si="5"/>
        <v>0</v>
      </c>
      <c r="N44" s="16">
        <f t="shared" si="6"/>
        <v>0</v>
      </c>
      <c r="O44" s="16">
        <f t="shared" si="7"/>
        <v>0</v>
      </c>
      <c r="T44" s="39" t="s">
        <v>231</v>
      </c>
      <c r="U44" s="3" t="s">
        <v>296</v>
      </c>
      <c r="V44" s="40" t="s">
        <v>295</v>
      </c>
    </row>
    <row r="45" spans="1:22" ht="39.6" customHeight="1">
      <c r="A45" s="13" t="s">
        <v>886</v>
      </c>
      <c r="B45" s="35" t="s">
        <v>871</v>
      </c>
      <c r="C45" s="39" t="s">
        <v>887</v>
      </c>
      <c r="D45" s="21" t="s">
        <v>890</v>
      </c>
      <c r="E45" s="5" t="s">
        <v>491</v>
      </c>
      <c r="F45" s="5"/>
      <c r="G45" s="6" t="s">
        <v>45</v>
      </c>
      <c r="H45" s="6" t="s">
        <v>51</v>
      </c>
      <c r="I45" s="6" t="s">
        <v>56</v>
      </c>
      <c r="J45" s="6" t="s">
        <v>61</v>
      </c>
      <c r="L45" s="16">
        <f t="shared" si="4"/>
        <v>0</v>
      </c>
      <c r="M45" s="16">
        <f t="shared" si="5"/>
        <v>0</v>
      </c>
      <c r="N45" s="16">
        <f t="shared" si="6"/>
        <v>0</v>
      </c>
      <c r="O45" s="16">
        <f t="shared" si="7"/>
        <v>0</v>
      </c>
      <c r="P45" s="3">
        <v>2</v>
      </c>
      <c r="Q45" s="3" t="s">
        <v>198</v>
      </c>
      <c r="R45" s="3" t="s">
        <v>189</v>
      </c>
      <c r="T45" s="39" t="s">
        <v>263</v>
      </c>
      <c r="U45" s="3" t="s">
        <v>294</v>
      </c>
      <c r="V45" s="40" t="s">
        <v>293</v>
      </c>
    </row>
    <row r="46" spans="1:22" ht="187.2">
      <c r="A46" s="13" t="s">
        <v>891</v>
      </c>
      <c r="B46" s="35" t="s">
        <v>871</v>
      </c>
      <c r="C46" s="39" t="s">
        <v>892</v>
      </c>
      <c r="D46" s="21" t="s">
        <v>893</v>
      </c>
      <c r="E46" s="5" t="s">
        <v>488</v>
      </c>
      <c r="F46" s="5"/>
      <c r="G46" s="6" t="s">
        <v>45</v>
      </c>
      <c r="H46" s="6" t="s">
        <v>51</v>
      </c>
      <c r="I46" s="6" t="s">
        <v>56</v>
      </c>
      <c r="J46" s="6" t="s">
        <v>61</v>
      </c>
      <c r="L46" s="16">
        <f t="shared" si="4"/>
        <v>0</v>
      </c>
      <c r="M46" s="16">
        <f t="shared" si="5"/>
        <v>0</v>
      </c>
      <c r="N46" s="16">
        <f t="shared" si="6"/>
        <v>0</v>
      </c>
      <c r="O46" s="16">
        <f t="shared" si="7"/>
        <v>0</v>
      </c>
      <c r="T46" s="39" t="s">
        <v>231</v>
      </c>
      <c r="U46" s="3" t="s">
        <v>296</v>
      </c>
      <c r="V46" s="40" t="s">
        <v>295</v>
      </c>
    </row>
    <row r="47" spans="1:22" ht="39.6" customHeight="1">
      <c r="A47" s="13" t="s">
        <v>894</v>
      </c>
      <c r="B47" s="35" t="s">
        <v>871</v>
      </c>
      <c r="C47" s="39" t="s">
        <v>895</v>
      </c>
      <c r="D47" s="21" t="s">
        <v>896</v>
      </c>
      <c r="E47" s="5" t="s">
        <v>488</v>
      </c>
      <c r="F47" s="5"/>
      <c r="G47" s="6" t="s">
        <v>45</v>
      </c>
      <c r="H47" s="6" t="s">
        <v>51</v>
      </c>
      <c r="I47" s="6" t="s">
        <v>56</v>
      </c>
      <c r="J47" s="6" t="s">
        <v>61</v>
      </c>
      <c r="L47" s="16">
        <f t="shared" ref="L47:L48" si="8">IF(G47="No Policy",0,IF(G47="Informal Policy",0.25,IF(G47="Partial Written Policy",0.5,IF(G47="Written Policy",0.75,IF(G47="Approved Written Policy",1,"INVALID")))))</f>
        <v>0</v>
      </c>
      <c r="M47" s="16">
        <f t="shared" ref="M47:M48" si="9">IF(H47="Not Implemented",0,IF(H47="Parts of Policy Implemented",0.25,IF(H47="Implemented on Some Systems",0.5,IF(H47="Implemented on Most Systems",0.75,IF(H47="Implemented on All Systems",1,"INVALID")))))</f>
        <v>0</v>
      </c>
      <c r="N47" s="16">
        <f t="shared" ref="N47:N48" si="10">IF(I47="Not Automated",0,IF(I47="Parts of Policy Automated",0.25,IF(I47="Automated on Some Systems",0.5,IF(I47="Automated on Most Systems",0.75,IF(I47="Automated on All Systems",1,"INVALID")))))</f>
        <v>0</v>
      </c>
      <c r="O47" s="16">
        <f t="shared" ref="O47:O48" si="11">IF(J47="Not Reported",0,IF(J47="Parts of Policy Reported",0.25,IF(J47="Reported on Some Systems",0.5,IF(J47="Reported on Most Systems",0.75,IF(J47="Reported on All Systems",1,"INVALID")))))</f>
        <v>0</v>
      </c>
      <c r="P47" s="3">
        <v>2</v>
      </c>
      <c r="Q47" s="3" t="s">
        <v>198</v>
      </c>
      <c r="R47" s="3" t="s">
        <v>189</v>
      </c>
      <c r="T47" s="39" t="s">
        <v>263</v>
      </c>
      <c r="U47" s="3" t="s">
        <v>294</v>
      </c>
      <c r="V47" s="40" t="s">
        <v>293</v>
      </c>
    </row>
    <row r="48" spans="1:22" ht="72">
      <c r="A48" s="35" t="s">
        <v>897</v>
      </c>
      <c r="B48" s="35" t="s">
        <v>871</v>
      </c>
      <c r="C48" s="39" t="s">
        <v>898</v>
      </c>
      <c r="D48" s="21" t="s">
        <v>899</v>
      </c>
      <c r="E48" s="5" t="s">
        <v>488</v>
      </c>
      <c r="F48" s="5"/>
      <c r="G48" s="6" t="s">
        <v>45</v>
      </c>
      <c r="H48" s="6" t="s">
        <v>51</v>
      </c>
      <c r="I48" s="6" t="s">
        <v>56</v>
      </c>
      <c r="J48" s="6" t="s">
        <v>61</v>
      </c>
      <c r="L48" s="16">
        <f t="shared" si="8"/>
        <v>0</v>
      </c>
      <c r="M48" s="16">
        <f t="shared" si="9"/>
        <v>0</v>
      </c>
      <c r="N48" s="16">
        <f t="shared" si="10"/>
        <v>0</v>
      </c>
      <c r="O48" s="16">
        <f t="shared" si="11"/>
        <v>0</v>
      </c>
      <c r="T48" s="39" t="s">
        <v>231</v>
      </c>
      <c r="U48" s="3" t="s">
        <v>296</v>
      </c>
      <c r="V48" s="40" t="s">
        <v>295</v>
      </c>
    </row>
    <row r="49" spans="1:20">
      <c r="P49" s="3">
        <f>AVERAGE(P36:P48)</f>
        <v>2</v>
      </c>
      <c r="Q49" s="36" t="s">
        <v>428</v>
      </c>
    </row>
    <row r="50" spans="1:20">
      <c r="F50" s="2" t="s">
        <v>17</v>
      </c>
      <c r="H50" s="17">
        <f>AVERAGE(L36:L48)</f>
        <v>0</v>
      </c>
      <c r="I50" s="17">
        <f>1-H50</f>
        <v>1</v>
      </c>
      <c r="Q50" s="5" t="s">
        <v>17</v>
      </c>
      <c r="S50" s="17">
        <f>AVERAGE(L36:L48)</f>
        <v>0</v>
      </c>
      <c r="T50" s="17">
        <f>1-S50</f>
        <v>1</v>
      </c>
    </row>
    <row r="51" spans="1:20">
      <c r="F51" s="5" t="s">
        <v>3</v>
      </c>
      <c r="G51" s="5"/>
      <c r="H51" s="17">
        <f>AVERAGE(M36:M48)</f>
        <v>0</v>
      </c>
      <c r="I51" s="17">
        <f>1-H51</f>
        <v>1</v>
      </c>
      <c r="Q51" s="5" t="s">
        <v>3</v>
      </c>
      <c r="R51" s="5"/>
      <c r="S51" s="17">
        <f>AVERAGE(M36:M48)</f>
        <v>0</v>
      </c>
      <c r="T51" s="17">
        <f>1-S51</f>
        <v>1</v>
      </c>
    </row>
    <row r="52" spans="1:20">
      <c r="F52" s="5" t="s">
        <v>4</v>
      </c>
      <c r="G52" s="5"/>
      <c r="H52" s="17">
        <f>AVERAGE(N36:N48)</f>
        <v>0</v>
      </c>
      <c r="I52" s="17">
        <f>1-H52</f>
        <v>1</v>
      </c>
      <c r="Q52" s="5" t="s">
        <v>4</v>
      </c>
      <c r="R52" s="5"/>
      <c r="S52" s="17">
        <f>AVERAGE(N36:N48)</f>
        <v>0</v>
      </c>
      <c r="T52" s="17">
        <f>1-S52</f>
        <v>1</v>
      </c>
    </row>
    <row r="53" spans="1:20">
      <c r="F53" s="5" t="s">
        <v>5</v>
      </c>
      <c r="G53" s="5"/>
      <c r="H53" s="17">
        <f>AVERAGE(O36:O48)</f>
        <v>0</v>
      </c>
      <c r="I53" s="17">
        <f>1-H53</f>
        <v>1</v>
      </c>
      <c r="Q53" s="5" t="s">
        <v>5</v>
      </c>
      <c r="R53" s="5"/>
      <c r="S53" s="17">
        <f>AVERAGE( O36:O48)</f>
        <v>0</v>
      </c>
      <c r="T53" s="17">
        <f>1-S53</f>
        <v>1</v>
      </c>
    </row>
    <row r="54" spans="1:20">
      <c r="F54" s="5" t="s">
        <v>6</v>
      </c>
      <c r="G54" s="5"/>
      <c r="H54" s="17">
        <f>AVERAGE(H50:H53)</f>
        <v>0</v>
      </c>
      <c r="I54" s="17">
        <f>1-H54</f>
        <v>1</v>
      </c>
      <c r="Q54" s="5" t="s">
        <v>6</v>
      </c>
      <c r="R54" s="5"/>
      <c r="S54" s="17">
        <f>AVERAGE(S50:S53)</f>
        <v>0</v>
      </c>
      <c r="T54" s="17">
        <f>1-S54</f>
        <v>1</v>
      </c>
    </row>
    <row r="56" spans="1:20" ht="30" customHeight="1">
      <c r="A56" s="68" t="s">
        <v>43</v>
      </c>
      <c r="B56" s="68"/>
      <c r="C56" s="68"/>
      <c r="D56" s="68"/>
      <c r="E56" s="68"/>
      <c r="F56" s="68"/>
      <c r="G56" s="68"/>
      <c r="H56" s="68"/>
      <c r="I56" s="68"/>
      <c r="J56" s="68"/>
      <c r="K56" s="68"/>
      <c r="L56" s="68"/>
      <c r="M56" s="68"/>
      <c r="N56" s="68"/>
      <c r="O56" s="68"/>
      <c r="P56" s="68"/>
      <c r="Q56" s="68"/>
    </row>
  </sheetData>
  <mergeCells count="2">
    <mergeCell ref="A56:Q56"/>
    <mergeCell ref="A1:J1"/>
  </mergeCells>
  <hyperlinks>
    <hyperlink ref="A56" r:id="rId1" display="http://creativecommons.org/licenses/by-sa/4.0/"/>
  </hyperlinks>
  <pageMargins left="0.7" right="0.7" top="0.75" bottom="0.75" header="0.3" footer="0.3"/>
  <pageSetup scale="10"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216" operator="equal" id="{BFC4ADF2-D5BC-40ED-B51C-BE4894A840DF}">
            <xm:f>Values!$A$8</xm:f>
            <x14:dxf>
              <fill>
                <patternFill>
                  <bgColor rgb="FF27AE60"/>
                </patternFill>
              </fill>
            </x14:dxf>
          </x14:cfRule>
          <x14:cfRule type="cellIs" priority="217" operator="equal" id="{EA59A580-CE1A-4810-ABED-F26AC7F2281B}">
            <xm:f>Values!$A$7</xm:f>
            <x14:dxf>
              <fill>
                <patternFill>
                  <bgColor rgb="FFF1C40F"/>
                </patternFill>
              </fill>
            </x14:dxf>
          </x14:cfRule>
          <x14:cfRule type="cellIs" priority="218" operator="equal" id="{02C81F9E-8284-42E4-BA5B-915534E33775}">
            <xm:f>Values!$A$6</xm:f>
            <x14:dxf>
              <fill>
                <patternFill>
                  <bgColor rgb="FFF39C12"/>
                </patternFill>
              </fill>
            </x14:dxf>
          </x14:cfRule>
          <x14:cfRule type="cellIs" priority="219" operator="equal" id="{27D0CC48-CE4E-4173-ACB7-46D26D1CA15C}">
            <xm:f>Values!$A$5</xm:f>
            <x14:dxf>
              <fill>
                <patternFill>
                  <bgColor rgb="FFE67E22"/>
                </patternFill>
              </fill>
            </x14:dxf>
          </x14:cfRule>
          <x14:cfRule type="cellIs" priority="220" operator="equal" id="{C265A58B-D9F5-4DAB-AEFA-FFB4ED891E09}">
            <xm:f>Values!$A$4</xm:f>
            <x14:dxf>
              <fill>
                <patternFill>
                  <bgColor rgb="FFE74C3C"/>
                </patternFill>
              </fill>
            </x14:dxf>
          </x14:cfRule>
          <xm:sqref>G36:G38</xm:sqref>
        </x14:conditionalFormatting>
        <x14:conditionalFormatting xmlns:xm="http://schemas.microsoft.com/office/excel/2006/main">
          <x14:cfRule type="cellIs" priority="201" operator="equal" id="{CC020C50-F945-482F-9CED-E9E95C6C8575}">
            <xm:f>Values!$A$15</xm:f>
            <x14:dxf>
              <fill>
                <patternFill>
                  <bgColor rgb="FF27AE60"/>
                </patternFill>
              </fill>
            </x14:dxf>
          </x14:cfRule>
          <x14:cfRule type="cellIs" priority="212" operator="equal" id="{4F0347F5-EBD3-4144-9B16-474B9DCB75CA}">
            <xm:f>Values!$A$14</xm:f>
            <x14:dxf>
              <fill>
                <patternFill>
                  <bgColor rgb="FFF1C40F"/>
                </patternFill>
              </fill>
            </x14:dxf>
          </x14:cfRule>
          <x14:cfRule type="cellIs" priority="213" operator="equal" id="{A3701E90-7726-4F6B-A3AD-31E55DB9664A}">
            <xm:f>Values!$A$13</xm:f>
            <x14:dxf>
              <fill>
                <patternFill>
                  <bgColor rgb="FFF39C12"/>
                </patternFill>
              </fill>
            </x14:dxf>
          </x14:cfRule>
          <x14:cfRule type="cellIs" priority="214" operator="equal" id="{CF4C47A8-5E80-47D2-9D44-FBFAD83E66C8}">
            <xm:f>Values!$A$12</xm:f>
            <x14:dxf>
              <fill>
                <patternFill>
                  <bgColor rgb="FFE67E22"/>
                </patternFill>
              </fill>
            </x14:dxf>
          </x14:cfRule>
          <x14:cfRule type="cellIs" priority="215" operator="equal" id="{A5CAC884-9B0E-439F-ADDC-F0C1894EEDE1}">
            <xm:f>Values!$A$11</xm:f>
            <x14:dxf>
              <fill>
                <patternFill>
                  <bgColor rgb="FFE74C3C"/>
                </patternFill>
              </fill>
            </x14:dxf>
          </x14:cfRule>
          <xm:sqref>H36:H38</xm:sqref>
        </x14:conditionalFormatting>
        <x14:conditionalFormatting xmlns:xm="http://schemas.microsoft.com/office/excel/2006/main">
          <x14:cfRule type="cellIs" priority="202" operator="equal" id="{89133B4A-1F96-4E72-B20F-3040D95C4EB3}">
            <xm:f>Values!$A$22</xm:f>
            <x14:dxf>
              <fill>
                <patternFill>
                  <bgColor rgb="FF27B060"/>
                </patternFill>
              </fill>
            </x14:dxf>
          </x14:cfRule>
          <x14:cfRule type="cellIs" priority="208" operator="equal" id="{53A927A3-980A-4E40-9D07-0D6634811347}">
            <xm:f>Values!$A$21</xm:f>
            <x14:dxf>
              <fill>
                <patternFill>
                  <bgColor rgb="FFF1C40F"/>
                </patternFill>
              </fill>
            </x14:dxf>
          </x14:cfRule>
          <x14:cfRule type="cellIs" priority="209" operator="equal" id="{D0D27A33-351A-4E98-AD3F-EE89740AE627}">
            <xm:f>Values!$A$20</xm:f>
            <x14:dxf>
              <fill>
                <patternFill>
                  <bgColor rgb="FFF39C12"/>
                </patternFill>
              </fill>
            </x14:dxf>
          </x14:cfRule>
          <x14:cfRule type="cellIs" priority="210" operator="equal" id="{778EE1E9-EDE3-4198-A7B4-7612444B7862}">
            <xm:f>Values!$A$19</xm:f>
            <x14:dxf>
              <fill>
                <patternFill>
                  <bgColor rgb="FFE67E22"/>
                </patternFill>
              </fill>
            </x14:dxf>
          </x14:cfRule>
          <x14:cfRule type="cellIs" priority="211" operator="equal" id="{3BDCB6EA-B591-466A-A2D7-C10A301F957D}">
            <xm:f>Values!$A$18</xm:f>
            <x14:dxf>
              <fill>
                <patternFill>
                  <bgColor rgb="FFE74C3C"/>
                </patternFill>
              </fill>
            </x14:dxf>
          </x14:cfRule>
          <xm:sqref>I36:I38</xm:sqref>
        </x14:conditionalFormatting>
        <x14:conditionalFormatting xmlns:xm="http://schemas.microsoft.com/office/excel/2006/main">
          <x14:cfRule type="cellIs" priority="203" operator="equal" id="{634C7FD8-EC4C-4213-9E9D-8BD994DD665B}">
            <xm:f>Values!$A$29</xm:f>
            <x14:dxf>
              <fill>
                <patternFill>
                  <bgColor rgb="FF27AE60"/>
                </patternFill>
              </fill>
            </x14:dxf>
          </x14:cfRule>
          <x14:cfRule type="cellIs" priority="205" operator="equal" id="{FA5E6445-3D99-4EB6-B6CD-AD6065D17E49}">
            <xm:f>Values!$A$27</xm:f>
            <x14:dxf>
              <fill>
                <patternFill>
                  <bgColor rgb="FFF39C12"/>
                </patternFill>
              </fill>
            </x14:dxf>
          </x14:cfRule>
          <x14:cfRule type="cellIs" priority="206" operator="equal" id="{0394A798-F989-44D4-B4AF-36D35A268A4E}">
            <xm:f>Values!$A$26</xm:f>
            <x14:dxf>
              <fill>
                <patternFill>
                  <bgColor rgb="FFE67E22"/>
                </patternFill>
              </fill>
            </x14:dxf>
          </x14:cfRule>
          <x14:cfRule type="cellIs" priority="207" operator="equal" id="{69957A92-0944-4F4E-B331-75CAB398E635}">
            <xm:f>Values!$A$25</xm:f>
            <x14:dxf>
              <fill>
                <patternFill>
                  <bgColor rgb="FFE74C3C"/>
                </patternFill>
              </fill>
            </x14:dxf>
          </x14:cfRule>
          <xm:sqref>J36:J38</xm:sqref>
        </x14:conditionalFormatting>
        <x14:conditionalFormatting xmlns:xm="http://schemas.microsoft.com/office/excel/2006/main">
          <x14:cfRule type="cellIs" priority="204" operator="equal" id="{94C094EF-BA84-4B2F-BD6D-6EA13732CAE2}">
            <xm:f>Values!$A$28</xm:f>
            <x14:dxf>
              <fill>
                <patternFill>
                  <bgColor rgb="FFF1C40F"/>
                </patternFill>
              </fill>
            </x14:dxf>
          </x14:cfRule>
          <xm:sqref>J36:J38</xm:sqref>
        </x14:conditionalFormatting>
        <x14:conditionalFormatting xmlns:xm="http://schemas.microsoft.com/office/excel/2006/main">
          <x14:cfRule type="cellIs" priority="196" operator="equal" id="{56E10C3A-297D-4676-BC5F-C726F90D8664}">
            <xm:f>Values!$A$8</xm:f>
            <x14:dxf>
              <fill>
                <patternFill>
                  <bgColor rgb="FF27AE60"/>
                </patternFill>
              </fill>
            </x14:dxf>
          </x14:cfRule>
          <x14:cfRule type="cellIs" priority="197" operator="equal" id="{66CF34FE-6185-4C37-A20D-55F82E5A57AD}">
            <xm:f>Values!$A$7</xm:f>
            <x14:dxf>
              <fill>
                <patternFill>
                  <bgColor rgb="FFF1C40F"/>
                </patternFill>
              </fill>
            </x14:dxf>
          </x14:cfRule>
          <x14:cfRule type="cellIs" priority="198" operator="equal" id="{A36A7DB3-CAD3-4EA4-89E4-9BC6494CFBD1}">
            <xm:f>Values!$A$6</xm:f>
            <x14:dxf>
              <fill>
                <patternFill>
                  <bgColor rgb="FFF39C12"/>
                </patternFill>
              </fill>
            </x14:dxf>
          </x14:cfRule>
          <x14:cfRule type="cellIs" priority="199" operator="equal" id="{C99407BF-CC74-446E-8D53-732D35837087}">
            <xm:f>Values!$A$5</xm:f>
            <x14:dxf>
              <fill>
                <patternFill>
                  <bgColor rgb="FFE67E22"/>
                </patternFill>
              </fill>
            </x14:dxf>
          </x14:cfRule>
          <x14:cfRule type="cellIs" priority="200" operator="equal" id="{69BAA280-A630-4B61-8537-DB1C73032E4F}">
            <xm:f>Values!$A$4</xm:f>
            <x14:dxf>
              <fill>
                <patternFill>
                  <bgColor rgb="FFE74C3C"/>
                </patternFill>
              </fill>
            </x14:dxf>
          </x14:cfRule>
          <xm:sqref>G31:G35</xm:sqref>
        </x14:conditionalFormatting>
        <x14:conditionalFormatting xmlns:xm="http://schemas.microsoft.com/office/excel/2006/main">
          <x14:cfRule type="cellIs" priority="181" operator="equal" id="{A235DF9E-E952-4704-9E7F-46C44FAF00B8}">
            <xm:f>Values!$A$15</xm:f>
            <x14:dxf>
              <fill>
                <patternFill>
                  <bgColor rgb="FF27AE60"/>
                </patternFill>
              </fill>
            </x14:dxf>
          </x14:cfRule>
          <x14:cfRule type="cellIs" priority="192" operator="equal" id="{879D5462-3548-48B4-B8EC-F104DD6C17A3}">
            <xm:f>Values!$A$14</xm:f>
            <x14:dxf>
              <fill>
                <patternFill>
                  <bgColor rgb="FFF1C40F"/>
                </patternFill>
              </fill>
            </x14:dxf>
          </x14:cfRule>
          <x14:cfRule type="cellIs" priority="193" operator="equal" id="{D01DC1D4-79A2-4B2C-9CDE-41CA0C4834C8}">
            <xm:f>Values!$A$13</xm:f>
            <x14:dxf>
              <fill>
                <patternFill>
                  <bgColor rgb="FFF39C12"/>
                </patternFill>
              </fill>
            </x14:dxf>
          </x14:cfRule>
          <x14:cfRule type="cellIs" priority="194" operator="equal" id="{A973B153-E6D5-4202-B77F-3F0FCF77D1EF}">
            <xm:f>Values!$A$12</xm:f>
            <x14:dxf>
              <fill>
                <patternFill>
                  <bgColor rgb="FFE67E22"/>
                </patternFill>
              </fill>
            </x14:dxf>
          </x14:cfRule>
          <x14:cfRule type="cellIs" priority="195" operator="equal" id="{F8F06CBE-CFB3-4313-9CD7-445D6F896D43}">
            <xm:f>Values!$A$11</xm:f>
            <x14:dxf>
              <fill>
                <patternFill>
                  <bgColor rgb="FFE74C3C"/>
                </patternFill>
              </fill>
            </x14:dxf>
          </x14:cfRule>
          <xm:sqref>H31:H35</xm:sqref>
        </x14:conditionalFormatting>
        <x14:conditionalFormatting xmlns:xm="http://schemas.microsoft.com/office/excel/2006/main">
          <x14:cfRule type="cellIs" priority="182" operator="equal" id="{597BB3EA-6785-4FA2-B134-7BE0B84B7160}">
            <xm:f>Values!$A$22</xm:f>
            <x14:dxf>
              <fill>
                <patternFill>
                  <bgColor rgb="FF27B060"/>
                </patternFill>
              </fill>
            </x14:dxf>
          </x14:cfRule>
          <x14:cfRule type="cellIs" priority="188" operator="equal" id="{18E1C950-51F9-4914-A917-72F4BB8AD5A1}">
            <xm:f>Values!$A$21</xm:f>
            <x14:dxf>
              <fill>
                <patternFill>
                  <bgColor rgb="FFF1C40F"/>
                </patternFill>
              </fill>
            </x14:dxf>
          </x14:cfRule>
          <x14:cfRule type="cellIs" priority="189" operator="equal" id="{49C81EA1-3E49-44A2-8823-74580301353D}">
            <xm:f>Values!$A$20</xm:f>
            <x14:dxf>
              <fill>
                <patternFill>
                  <bgColor rgb="FFF39C12"/>
                </patternFill>
              </fill>
            </x14:dxf>
          </x14:cfRule>
          <x14:cfRule type="cellIs" priority="190" operator="equal" id="{AECADA22-1090-4189-9884-0F414D8A7AE6}">
            <xm:f>Values!$A$19</xm:f>
            <x14:dxf>
              <fill>
                <patternFill>
                  <bgColor rgb="FFE67E22"/>
                </patternFill>
              </fill>
            </x14:dxf>
          </x14:cfRule>
          <x14:cfRule type="cellIs" priority="191" operator="equal" id="{DBB8DF62-B072-4FC5-8AD5-2DFB0997FE3E}">
            <xm:f>Values!$A$18</xm:f>
            <x14:dxf>
              <fill>
                <patternFill>
                  <bgColor rgb="FFE74C3C"/>
                </patternFill>
              </fill>
            </x14:dxf>
          </x14:cfRule>
          <xm:sqref>I31:I35</xm:sqref>
        </x14:conditionalFormatting>
        <x14:conditionalFormatting xmlns:xm="http://schemas.microsoft.com/office/excel/2006/main">
          <x14:cfRule type="cellIs" priority="183" operator="equal" id="{CAB117B5-3980-4C06-9B00-D54D522E1B49}">
            <xm:f>Values!$A$29</xm:f>
            <x14:dxf>
              <fill>
                <patternFill>
                  <bgColor rgb="FF27AE60"/>
                </patternFill>
              </fill>
            </x14:dxf>
          </x14:cfRule>
          <x14:cfRule type="cellIs" priority="185" operator="equal" id="{56E894A4-DCBE-46D8-8BA9-A02010C5DB3C}">
            <xm:f>Values!$A$27</xm:f>
            <x14:dxf>
              <fill>
                <patternFill>
                  <bgColor rgb="FFF39C12"/>
                </patternFill>
              </fill>
            </x14:dxf>
          </x14:cfRule>
          <x14:cfRule type="cellIs" priority="186" operator="equal" id="{287EBC28-1876-4AF2-A81A-7A9FEB9BE36D}">
            <xm:f>Values!$A$26</xm:f>
            <x14:dxf>
              <fill>
                <patternFill>
                  <bgColor rgb="FFE67E22"/>
                </patternFill>
              </fill>
            </x14:dxf>
          </x14:cfRule>
          <x14:cfRule type="cellIs" priority="187" operator="equal" id="{6391A596-5653-472B-828B-E9E9C59637AA}">
            <xm:f>Values!$A$25</xm:f>
            <x14:dxf>
              <fill>
                <patternFill>
                  <bgColor rgb="FFE74C3C"/>
                </patternFill>
              </fill>
            </x14:dxf>
          </x14:cfRule>
          <xm:sqref>J31:J35</xm:sqref>
        </x14:conditionalFormatting>
        <x14:conditionalFormatting xmlns:xm="http://schemas.microsoft.com/office/excel/2006/main">
          <x14:cfRule type="cellIs" priority="184" operator="equal" id="{A8B88981-1EF0-4FA4-83E7-DA5E193C117D}">
            <xm:f>Values!$A$28</xm:f>
            <x14:dxf>
              <fill>
                <patternFill>
                  <bgColor rgb="FFF1C40F"/>
                </patternFill>
              </fill>
            </x14:dxf>
          </x14:cfRule>
          <xm:sqref>J31:J35</xm:sqref>
        </x14:conditionalFormatting>
        <x14:conditionalFormatting xmlns:xm="http://schemas.microsoft.com/office/excel/2006/main">
          <x14:cfRule type="cellIs" priority="176" operator="equal" id="{6524CE02-FB52-4F67-B1CB-2069BAD25686}">
            <xm:f>Values!$A$8</xm:f>
            <x14:dxf>
              <fill>
                <patternFill>
                  <bgColor rgb="FF27AE60"/>
                </patternFill>
              </fill>
            </x14:dxf>
          </x14:cfRule>
          <x14:cfRule type="cellIs" priority="177" operator="equal" id="{6E1C089C-7C2D-4CDC-9A2F-4614C42748C3}">
            <xm:f>Values!$A$7</xm:f>
            <x14:dxf>
              <fill>
                <patternFill>
                  <bgColor rgb="FFF1C40F"/>
                </patternFill>
              </fill>
            </x14:dxf>
          </x14:cfRule>
          <x14:cfRule type="cellIs" priority="178" operator="equal" id="{DB0C3326-4EFA-486D-884D-D8A775BE68B1}">
            <xm:f>Values!$A$6</xm:f>
            <x14:dxf>
              <fill>
                <patternFill>
                  <bgColor rgb="FFF39C12"/>
                </patternFill>
              </fill>
            </x14:dxf>
          </x14:cfRule>
          <x14:cfRule type="cellIs" priority="179" operator="equal" id="{DC2784D4-65B2-47D9-B5A2-AF686C475F57}">
            <xm:f>Values!$A$5</xm:f>
            <x14:dxf>
              <fill>
                <patternFill>
                  <bgColor rgb="FFE67E22"/>
                </patternFill>
              </fill>
            </x14:dxf>
          </x14:cfRule>
          <x14:cfRule type="cellIs" priority="180" operator="equal" id="{FF392AC1-512F-4E1A-BA29-8E00F4134FB7}">
            <xm:f>Values!$A$4</xm:f>
            <x14:dxf>
              <fill>
                <patternFill>
                  <bgColor rgb="FFE74C3C"/>
                </patternFill>
              </fill>
            </x14:dxf>
          </x14:cfRule>
          <xm:sqref>G26:G30</xm:sqref>
        </x14:conditionalFormatting>
        <x14:conditionalFormatting xmlns:xm="http://schemas.microsoft.com/office/excel/2006/main">
          <x14:cfRule type="cellIs" priority="161" operator="equal" id="{DED68C7F-1450-4268-94A4-8AB7EC61760A}">
            <xm:f>Values!$A$15</xm:f>
            <x14:dxf>
              <fill>
                <patternFill>
                  <bgColor rgb="FF27AE60"/>
                </patternFill>
              </fill>
            </x14:dxf>
          </x14:cfRule>
          <x14:cfRule type="cellIs" priority="172" operator="equal" id="{54EDB3B8-EA63-4FD3-9F11-34A734F2282C}">
            <xm:f>Values!$A$14</xm:f>
            <x14:dxf>
              <fill>
                <patternFill>
                  <bgColor rgb="FFF1C40F"/>
                </patternFill>
              </fill>
            </x14:dxf>
          </x14:cfRule>
          <x14:cfRule type="cellIs" priority="173" operator="equal" id="{E8628CEA-6CA4-4B2D-AFCF-020C1F942E64}">
            <xm:f>Values!$A$13</xm:f>
            <x14:dxf>
              <fill>
                <patternFill>
                  <bgColor rgb="FFF39C12"/>
                </patternFill>
              </fill>
            </x14:dxf>
          </x14:cfRule>
          <x14:cfRule type="cellIs" priority="174" operator="equal" id="{FAE60268-27E6-45DD-A67D-571E3DB872D2}">
            <xm:f>Values!$A$12</xm:f>
            <x14:dxf>
              <fill>
                <patternFill>
                  <bgColor rgb="FFE67E22"/>
                </patternFill>
              </fill>
            </x14:dxf>
          </x14:cfRule>
          <x14:cfRule type="cellIs" priority="175" operator="equal" id="{2EF6F2F3-3DA0-4F77-9B24-F540374D696C}">
            <xm:f>Values!$A$11</xm:f>
            <x14:dxf>
              <fill>
                <patternFill>
                  <bgColor rgb="FFE74C3C"/>
                </patternFill>
              </fill>
            </x14:dxf>
          </x14:cfRule>
          <xm:sqref>H26:H30</xm:sqref>
        </x14:conditionalFormatting>
        <x14:conditionalFormatting xmlns:xm="http://schemas.microsoft.com/office/excel/2006/main">
          <x14:cfRule type="cellIs" priority="162" operator="equal" id="{5C4E9229-F6DC-4E7C-A769-56B5010EE3FA}">
            <xm:f>Values!$A$22</xm:f>
            <x14:dxf>
              <fill>
                <patternFill>
                  <bgColor rgb="FF27B060"/>
                </patternFill>
              </fill>
            </x14:dxf>
          </x14:cfRule>
          <x14:cfRule type="cellIs" priority="168" operator="equal" id="{5BE3357F-90AD-4E5C-A7E3-DE11BDDD764D}">
            <xm:f>Values!$A$21</xm:f>
            <x14:dxf>
              <fill>
                <patternFill>
                  <bgColor rgb="FFF1C40F"/>
                </patternFill>
              </fill>
            </x14:dxf>
          </x14:cfRule>
          <x14:cfRule type="cellIs" priority="169" operator="equal" id="{86407F62-C333-40F7-A39D-71D38DFFF067}">
            <xm:f>Values!$A$20</xm:f>
            <x14:dxf>
              <fill>
                <patternFill>
                  <bgColor rgb="FFF39C12"/>
                </patternFill>
              </fill>
            </x14:dxf>
          </x14:cfRule>
          <x14:cfRule type="cellIs" priority="170" operator="equal" id="{02BCED44-F13E-4163-B23F-DD00A56FD42D}">
            <xm:f>Values!$A$19</xm:f>
            <x14:dxf>
              <fill>
                <patternFill>
                  <bgColor rgb="FFE67E22"/>
                </patternFill>
              </fill>
            </x14:dxf>
          </x14:cfRule>
          <x14:cfRule type="cellIs" priority="171" operator="equal" id="{44493273-B182-4A92-8B87-4A71EE38436D}">
            <xm:f>Values!$A$18</xm:f>
            <x14:dxf>
              <fill>
                <patternFill>
                  <bgColor rgb="FFE74C3C"/>
                </patternFill>
              </fill>
            </x14:dxf>
          </x14:cfRule>
          <xm:sqref>I26:I30</xm:sqref>
        </x14:conditionalFormatting>
        <x14:conditionalFormatting xmlns:xm="http://schemas.microsoft.com/office/excel/2006/main">
          <x14:cfRule type="cellIs" priority="163" operator="equal" id="{D193BAFC-941B-4E94-86F9-AB46CEE90DDC}">
            <xm:f>Values!$A$29</xm:f>
            <x14:dxf>
              <fill>
                <patternFill>
                  <bgColor rgb="FF27AE60"/>
                </patternFill>
              </fill>
            </x14:dxf>
          </x14:cfRule>
          <x14:cfRule type="cellIs" priority="165" operator="equal" id="{9748236D-8BEC-48C8-8EF0-99126458247C}">
            <xm:f>Values!$A$27</xm:f>
            <x14:dxf>
              <fill>
                <patternFill>
                  <bgColor rgb="FFF39C12"/>
                </patternFill>
              </fill>
            </x14:dxf>
          </x14:cfRule>
          <x14:cfRule type="cellIs" priority="166" operator="equal" id="{574445E5-A856-404A-A4BD-8DB8ED7C7883}">
            <xm:f>Values!$A$26</xm:f>
            <x14:dxf>
              <fill>
                <patternFill>
                  <bgColor rgb="FFE67E22"/>
                </patternFill>
              </fill>
            </x14:dxf>
          </x14:cfRule>
          <x14:cfRule type="cellIs" priority="167" operator="equal" id="{099540AF-6E96-45C6-9C61-5719308F125D}">
            <xm:f>Values!$A$25</xm:f>
            <x14:dxf>
              <fill>
                <patternFill>
                  <bgColor rgb="FFE74C3C"/>
                </patternFill>
              </fill>
            </x14:dxf>
          </x14:cfRule>
          <xm:sqref>J26:J30</xm:sqref>
        </x14:conditionalFormatting>
        <x14:conditionalFormatting xmlns:xm="http://schemas.microsoft.com/office/excel/2006/main">
          <x14:cfRule type="cellIs" priority="164" operator="equal" id="{ED5BF4C4-EA33-4EF6-80DD-C2D548EC9E4C}">
            <xm:f>Values!$A$28</xm:f>
            <x14:dxf>
              <fill>
                <patternFill>
                  <bgColor rgb="FFF1C40F"/>
                </patternFill>
              </fill>
            </x14:dxf>
          </x14:cfRule>
          <xm:sqref>J26:J30</xm:sqref>
        </x14:conditionalFormatting>
        <x14:conditionalFormatting xmlns:xm="http://schemas.microsoft.com/office/excel/2006/main">
          <x14:cfRule type="cellIs" priority="156" operator="equal" id="{E56A8F60-D286-42A4-A7F7-5F8F25D29DD7}">
            <xm:f>Values!$A$8</xm:f>
            <x14:dxf>
              <fill>
                <patternFill>
                  <bgColor rgb="FF27AE60"/>
                </patternFill>
              </fill>
            </x14:dxf>
          </x14:cfRule>
          <x14:cfRule type="cellIs" priority="157" operator="equal" id="{AC20C7CB-D682-43A9-BFB1-315802B8EF6B}">
            <xm:f>Values!$A$7</xm:f>
            <x14:dxf>
              <fill>
                <patternFill>
                  <bgColor rgb="FFF1C40F"/>
                </patternFill>
              </fill>
            </x14:dxf>
          </x14:cfRule>
          <x14:cfRule type="cellIs" priority="158" operator="equal" id="{293A6A8A-D8D3-4702-87F3-16F48596EBFC}">
            <xm:f>Values!$A$6</xm:f>
            <x14:dxf>
              <fill>
                <patternFill>
                  <bgColor rgb="FFF39C12"/>
                </patternFill>
              </fill>
            </x14:dxf>
          </x14:cfRule>
          <x14:cfRule type="cellIs" priority="159" operator="equal" id="{08CA5B01-193A-40AE-90D5-2CE857426FC6}">
            <xm:f>Values!$A$5</xm:f>
            <x14:dxf>
              <fill>
                <patternFill>
                  <bgColor rgb="FFE67E22"/>
                </patternFill>
              </fill>
            </x14:dxf>
          </x14:cfRule>
          <x14:cfRule type="cellIs" priority="160" operator="equal" id="{F3D2124C-DB73-4D81-8EBF-FF88911418F5}">
            <xm:f>Values!$A$4</xm:f>
            <x14:dxf>
              <fill>
                <patternFill>
                  <bgColor rgb="FFE74C3C"/>
                </patternFill>
              </fill>
            </x14:dxf>
          </x14:cfRule>
          <xm:sqref>G21:G25</xm:sqref>
        </x14:conditionalFormatting>
        <x14:conditionalFormatting xmlns:xm="http://schemas.microsoft.com/office/excel/2006/main">
          <x14:cfRule type="cellIs" priority="141" operator="equal" id="{7A80CEB9-7840-486D-AE16-A8ED522730A4}">
            <xm:f>Values!$A$15</xm:f>
            <x14:dxf>
              <fill>
                <patternFill>
                  <bgColor rgb="FF27AE60"/>
                </patternFill>
              </fill>
            </x14:dxf>
          </x14:cfRule>
          <x14:cfRule type="cellIs" priority="152" operator="equal" id="{02448AFD-8D92-4CCC-88B2-5EA5A0A7FE28}">
            <xm:f>Values!$A$14</xm:f>
            <x14:dxf>
              <fill>
                <patternFill>
                  <bgColor rgb="FFF1C40F"/>
                </patternFill>
              </fill>
            </x14:dxf>
          </x14:cfRule>
          <x14:cfRule type="cellIs" priority="153" operator="equal" id="{CDA64E56-A17B-4569-B20C-1456FD07D404}">
            <xm:f>Values!$A$13</xm:f>
            <x14:dxf>
              <fill>
                <patternFill>
                  <bgColor rgb="FFF39C12"/>
                </patternFill>
              </fill>
            </x14:dxf>
          </x14:cfRule>
          <x14:cfRule type="cellIs" priority="154" operator="equal" id="{BC53C10B-C0F6-459C-8049-2418E072F1B6}">
            <xm:f>Values!$A$12</xm:f>
            <x14:dxf>
              <fill>
                <patternFill>
                  <bgColor rgb="FFE67E22"/>
                </patternFill>
              </fill>
            </x14:dxf>
          </x14:cfRule>
          <x14:cfRule type="cellIs" priority="155" operator="equal" id="{F04DEC71-4C37-484F-8418-5C00EC2A0388}">
            <xm:f>Values!$A$11</xm:f>
            <x14:dxf>
              <fill>
                <patternFill>
                  <bgColor rgb="FFE74C3C"/>
                </patternFill>
              </fill>
            </x14:dxf>
          </x14:cfRule>
          <xm:sqref>H21:H25</xm:sqref>
        </x14:conditionalFormatting>
        <x14:conditionalFormatting xmlns:xm="http://schemas.microsoft.com/office/excel/2006/main">
          <x14:cfRule type="cellIs" priority="142" operator="equal" id="{EFDCCB77-0D73-477B-8518-4A6572F74434}">
            <xm:f>Values!$A$22</xm:f>
            <x14:dxf>
              <fill>
                <patternFill>
                  <bgColor rgb="FF27B060"/>
                </patternFill>
              </fill>
            </x14:dxf>
          </x14:cfRule>
          <x14:cfRule type="cellIs" priority="148" operator="equal" id="{76C89A49-8E95-44CD-84C9-A642CA5A344F}">
            <xm:f>Values!$A$21</xm:f>
            <x14:dxf>
              <fill>
                <patternFill>
                  <bgColor rgb="FFF1C40F"/>
                </patternFill>
              </fill>
            </x14:dxf>
          </x14:cfRule>
          <x14:cfRule type="cellIs" priority="149" operator="equal" id="{5B10720E-22AA-4189-AC11-A126496D0CBD}">
            <xm:f>Values!$A$20</xm:f>
            <x14:dxf>
              <fill>
                <patternFill>
                  <bgColor rgb="FFF39C12"/>
                </patternFill>
              </fill>
            </x14:dxf>
          </x14:cfRule>
          <x14:cfRule type="cellIs" priority="150" operator="equal" id="{0AE87DC2-1A0E-438F-98DC-FD66495E9EAB}">
            <xm:f>Values!$A$19</xm:f>
            <x14:dxf>
              <fill>
                <patternFill>
                  <bgColor rgb="FFE67E22"/>
                </patternFill>
              </fill>
            </x14:dxf>
          </x14:cfRule>
          <x14:cfRule type="cellIs" priority="151" operator="equal" id="{2D78C2EC-940B-4109-993D-1CA4E717DA3B}">
            <xm:f>Values!$A$18</xm:f>
            <x14:dxf>
              <fill>
                <patternFill>
                  <bgColor rgb="FFE74C3C"/>
                </patternFill>
              </fill>
            </x14:dxf>
          </x14:cfRule>
          <xm:sqref>I21:I25</xm:sqref>
        </x14:conditionalFormatting>
        <x14:conditionalFormatting xmlns:xm="http://schemas.microsoft.com/office/excel/2006/main">
          <x14:cfRule type="cellIs" priority="143" operator="equal" id="{13558E13-8BF6-4D24-9D02-AE60E317CAF1}">
            <xm:f>Values!$A$29</xm:f>
            <x14:dxf>
              <fill>
                <patternFill>
                  <bgColor rgb="FF27AE60"/>
                </patternFill>
              </fill>
            </x14:dxf>
          </x14:cfRule>
          <x14:cfRule type="cellIs" priority="145" operator="equal" id="{DFCF42AC-E955-4460-B898-DB15A0CA9C60}">
            <xm:f>Values!$A$27</xm:f>
            <x14:dxf>
              <fill>
                <patternFill>
                  <bgColor rgb="FFF39C12"/>
                </patternFill>
              </fill>
            </x14:dxf>
          </x14:cfRule>
          <x14:cfRule type="cellIs" priority="146" operator="equal" id="{25ACE294-4252-41AF-AE60-E964CA50A519}">
            <xm:f>Values!$A$26</xm:f>
            <x14:dxf>
              <fill>
                <patternFill>
                  <bgColor rgb="FFE67E22"/>
                </patternFill>
              </fill>
            </x14:dxf>
          </x14:cfRule>
          <x14:cfRule type="cellIs" priority="147" operator="equal" id="{93C1ED74-4F63-4367-B912-1D6120BB82DF}">
            <xm:f>Values!$A$25</xm:f>
            <x14:dxf>
              <fill>
                <patternFill>
                  <bgColor rgb="FFE74C3C"/>
                </patternFill>
              </fill>
            </x14:dxf>
          </x14:cfRule>
          <xm:sqref>J21:J25</xm:sqref>
        </x14:conditionalFormatting>
        <x14:conditionalFormatting xmlns:xm="http://schemas.microsoft.com/office/excel/2006/main">
          <x14:cfRule type="cellIs" priority="144" operator="equal" id="{CC9AA210-77A0-4423-837F-C06E0BF9BF72}">
            <xm:f>Values!$A$28</xm:f>
            <x14:dxf>
              <fill>
                <patternFill>
                  <bgColor rgb="FFF1C40F"/>
                </patternFill>
              </fill>
            </x14:dxf>
          </x14:cfRule>
          <xm:sqref>J21:J25</xm:sqref>
        </x14:conditionalFormatting>
        <x14:conditionalFormatting xmlns:xm="http://schemas.microsoft.com/office/excel/2006/main">
          <x14:cfRule type="cellIs" priority="96" operator="equal" id="{B047389B-2650-4C8F-AF7C-1E96A37D1305}">
            <xm:f>Values!$A$8</xm:f>
            <x14:dxf>
              <fill>
                <patternFill>
                  <bgColor rgb="FF27AE60"/>
                </patternFill>
              </fill>
            </x14:dxf>
          </x14:cfRule>
          <x14:cfRule type="cellIs" priority="97" operator="equal" id="{3D582279-2A5F-436E-9252-D12CB85F8D30}">
            <xm:f>Values!$A$7</xm:f>
            <x14:dxf>
              <fill>
                <patternFill>
                  <bgColor rgb="FFF1C40F"/>
                </patternFill>
              </fill>
            </x14:dxf>
          </x14:cfRule>
          <x14:cfRule type="cellIs" priority="98" operator="equal" id="{36F2B766-DD86-4153-BB10-FDB2AF3EC1FD}">
            <xm:f>Values!$A$6</xm:f>
            <x14:dxf>
              <fill>
                <patternFill>
                  <bgColor rgb="FFF39C12"/>
                </patternFill>
              </fill>
            </x14:dxf>
          </x14:cfRule>
          <x14:cfRule type="cellIs" priority="99" operator="equal" id="{8E21BF22-7BF6-4DC6-9BE8-F90DAE262148}">
            <xm:f>Values!$A$5</xm:f>
            <x14:dxf>
              <fill>
                <patternFill>
                  <bgColor rgb="FFE67E22"/>
                </patternFill>
              </fill>
            </x14:dxf>
          </x14:cfRule>
          <x14:cfRule type="cellIs" priority="100" operator="equal" id="{6B256013-0D64-4553-A117-03F35CCB0779}">
            <xm:f>Values!$A$4</xm:f>
            <x14:dxf>
              <fill>
                <patternFill>
                  <bgColor rgb="FFE74C3C"/>
                </patternFill>
              </fill>
            </x14:dxf>
          </x14:cfRule>
          <xm:sqref>G47:G48</xm:sqref>
        </x14:conditionalFormatting>
        <x14:conditionalFormatting xmlns:xm="http://schemas.microsoft.com/office/excel/2006/main">
          <x14:cfRule type="cellIs" priority="81" operator="equal" id="{7DF95909-E6BF-4B7B-A2D3-5B0BC9D53EBA}">
            <xm:f>Values!$A$15</xm:f>
            <x14:dxf>
              <fill>
                <patternFill>
                  <bgColor rgb="FF27AE60"/>
                </patternFill>
              </fill>
            </x14:dxf>
          </x14:cfRule>
          <x14:cfRule type="cellIs" priority="92" operator="equal" id="{892F6B86-67AA-4A73-8064-B1B730EBB17B}">
            <xm:f>Values!$A$14</xm:f>
            <x14:dxf>
              <fill>
                <patternFill>
                  <bgColor rgb="FFF1C40F"/>
                </patternFill>
              </fill>
            </x14:dxf>
          </x14:cfRule>
          <x14:cfRule type="cellIs" priority="93" operator="equal" id="{FF7AFC43-306F-471D-8CBE-FB0EF7F8E13B}">
            <xm:f>Values!$A$13</xm:f>
            <x14:dxf>
              <fill>
                <patternFill>
                  <bgColor rgb="FFF39C12"/>
                </patternFill>
              </fill>
            </x14:dxf>
          </x14:cfRule>
          <x14:cfRule type="cellIs" priority="94" operator="equal" id="{2F3AAD94-D36A-4D67-8FB7-DAA34D79569C}">
            <xm:f>Values!$A$12</xm:f>
            <x14:dxf>
              <fill>
                <patternFill>
                  <bgColor rgb="FFE67E22"/>
                </patternFill>
              </fill>
            </x14:dxf>
          </x14:cfRule>
          <x14:cfRule type="cellIs" priority="95" operator="equal" id="{C0C48C3D-975C-49CE-B9F4-1CD29EA6E19A}">
            <xm:f>Values!$A$11</xm:f>
            <x14:dxf>
              <fill>
                <patternFill>
                  <bgColor rgb="FFE74C3C"/>
                </patternFill>
              </fill>
            </x14:dxf>
          </x14:cfRule>
          <xm:sqref>H47:H48</xm:sqref>
        </x14:conditionalFormatting>
        <x14:conditionalFormatting xmlns:xm="http://schemas.microsoft.com/office/excel/2006/main">
          <x14:cfRule type="cellIs" priority="82" operator="equal" id="{A0BBDA95-E8A2-43E0-ADB3-DD8EFCB44E93}">
            <xm:f>Values!$A$22</xm:f>
            <x14:dxf>
              <fill>
                <patternFill>
                  <bgColor rgb="FF27B060"/>
                </patternFill>
              </fill>
            </x14:dxf>
          </x14:cfRule>
          <x14:cfRule type="cellIs" priority="88" operator="equal" id="{22339CDE-CDA1-4CC0-8737-D3699D3EB35C}">
            <xm:f>Values!$A$21</xm:f>
            <x14:dxf>
              <fill>
                <patternFill>
                  <bgColor rgb="FFF1C40F"/>
                </patternFill>
              </fill>
            </x14:dxf>
          </x14:cfRule>
          <x14:cfRule type="cellIs" priority="89" operator="equal" id="{F671CFE6-4916-47E5-B29C-129F90BF0820}">
            <xm:f>Values!$A$20</xm:f>
            <x14:dxf>
              <fill>
                <patternFill>
                  <bgColor rgb="FFF39C12"/>
                </patternFill>
              </fill>
            </x14:dxf>
          </x14:cfRule>
          <x14:cfRule type="cellIs" priority="90" operator="equal" id="{AA138C1A-AB78-4B21-B66D-8661CFE5BDBA}">
            <xm:f>Values!$A$19</xm:f>
            <x14:dxf>
              <fill>
                <patternFill>
                  <bgColor rgb="FFE67E22"/>
                </patternFill>
              </fill>
            </x14:dxf>
          </x14:cfRule>
          <x14:cfRule type="cellIs" priority="91" operator="equal" id="{84E5BC2C-B51A-4E10-83BF-67DE998BE75D}">
            <xm:f>Values!$A$18</xm:f>
            <x14:dxf>
              <fill>
                <patternFill>
                  <bgColor rgb="FFE74C3C"/>
                </patternFill>
              </fill>
            </x14:dxf>
          </x14:cfRule>
          <xm:sqref>I47:I48</xm:sqref>
        </x14:conditionalFormatting>
        <x14:conditionalFormatting xmlns:xm="http://schemas.microsoft.com/office/excel/2006/main">
          <x14:cfRule type="cellIs" priority="83" operator="equal" id="{3BF3D301-2C21-4A2D-A041-6DFE95C30E75}">
            <xm:f>Values!$A$29</xm:f>
            <x14:dxf>
              <fill>
                <patternFill>
                  <bgColor rgb="FF27AE60"/>
                </patternFill>
              </fill>
            </x14:dxf>
          </x14:cfRule>
          <x14:cfRule type="cellIs" priority="85" operator="equal" id="{E694F2B4-4F1F-41EF-82FE-B335F97A26A7}">
            <xm:f>Values!$A$27</xm:f>
            <x14:dxf>
              <fill>
                <patternFill>
                  <bgColor rgb="FFF39C12"/>
                </patternFill>
              </fill>
            </x14:dxf>
          </x14:cfRule>
          <x14:cfRule type="cellIs" priority="86" operator="equal" id="{042163E6-9C64-4757-93AE-9789A5EAA365}">
            <xm:f>Values!$A$26</xm:f>
            <x14:dxf>
              <fill>
                <patternFill>
                  <bgColor rgb="FFE67E22"/>
                </patternFill>
              </fill>
            </x14:dxf>
          </x14:cfRule>
          <x14:cfRule type="cellIs" priority="87" operator="equal" id="{D56F4C5C-782C-4124-B7D2-7B9D6FB676EA}">
            <xm:f>Values!$A$25</xm:f>
            <x14:dxf>
              <fill>
                <patternFill>
                  <bgColor rgb="FFE74C3C"/>
                </patternFill>
              </fill>
            </x14:dxf>
          </x14:cfRule>
          <xm:sqref>J47:J48</xm:sqref>
        </x14:conditionalFormatting>
        <x14:conditionalFormatting xmlns:xm="http://schemas.microsoft.com/office/excel/2006/main">
          <x14:cfRule type="cellIs" priority="84" operator="equal" id="{05A38A38-DC0F-42B7-BEAA-91655AF5AEC0}">
            <xm:f>Values!$A$28</xm:f>
            <x14:dxf>
              <fill>
                <patternFill>
                  <bgColor rgb="FFF1C40F"/>
                </patternFill>
              </fill>
            </x14:dxf>
          </x14:cfRule>
          <xm:sqref>J47:J48</xm:sqref>
        </x14:conditionalFormatting>
        <x14:conditionalFormatting xmlns:xm="http://schemas.microsoft.com/office/excel/2006/main">
          <x14:cfRule type="cellIs" priority="76" operator="equal" id="{5BB1A9C9-EE0A-4D97-B52C-B9EB89A55F74}">
            <xm:f>Values!$A$8</xm:f>
            <x14:dxf>
              <fill>
                <patternFill>
                  <bgColor rgb="FF27AE60"/>
                </patternFill>
              </fill>
            </x14:dxf>
          </x14:cfRule>
          <x14:cfRule type="cellIs" priority="77" operator="equal" id="{5EFE74D4-C50C-42DD-B0AD-F5978FA4C517}">
            <xm:f>Values!$A$7</xm:f>
            <x14:dxf>
              <fill>
                <patternFill>
                  <bgColor rgb="FFF1C40F"/>
                </patternFill>
              </fill>
            </x14:dxf>
          </x14:cfRule>
          <x14:cfRule type="cellIs" priority="78" operator="equal" id="{1D6E19C6-E541-4206-86F1-9065CAE8177D}">
            <xm:f>Values!$A$6</xm:f>
            <x14:dxf>
              <fill>
                <patternFill>
                  <bgColor rgb="FFF39C12"/>
                </patternFill>
              </fill>
            </x14:dxf>
          </x14:cfRule>
          <x14:cfRule type="cellIs" priority="79" operator="equal" id="{41AB6EBE-E853-4E3D-870C-3916DE057ADD}">
            <xm:f>Values!$A$5</xm:f>
            <x14:dxf>
              <fill>
                <patternFill>
                  <bgColor rgb="FFE67E22"/>
                </patternFill>
              </fill>
            </x14:dxf>
          </x14:cfRule>
          <x14:cfRule type="cellIs" priority="80" operator="equal" id="{EC5E71DE-CF4F-46C1-A65E-E5FBE1C5878B}">
            <xm:f>Values!$A$4</xm:f>
            <x14:dxf>
              <fill>
                <patternFill>
                  <bgColor rgb="FFE74C3C"/>
                </patternFill>
              </fill>
            </x14:dxf>
          </x14:cfRule>
          <xm:sqref>G45:G46</xm:sqref>
        </x14:conditionalFormatting>
        <x14:conditionalFormatting xmlns:xm="http://schemas.microsoft.com/office/excel/2006/main">
          <x14:cfRule type="cellIs" priority="61" operator="equal" id="{B36668E3-25C8-45CF-87E3-BDB9540B5C32}">
            <xm:f>Values!$A$15</xm:f>
            <x14:dxf>
              <fill>
                <patternFill>
                  <bgColor rgb="FF27AE60"/>
                </patternFill>
              </fill>
            </x14:dxf>
          </x14:cfRule>
          <x14:cfRule type="cellIs" priority="72" operator="equal" id="{7D11EFA6-E835-4A6F-B5D9-FED64C569A36}">
            <xm:f>Values!$A$14</xm:f>
            <x14:dxf>
              <fill>
                <patternFill>
                  <bgColor rgb="FFF1C40F"/>
                </patternFill>
              </fill>
            </x14:dxf>
          </x14:cfRule>
          <x14:cfRule type="cellIs" priority="73" operator="equal" id="{4271E847-CAF9-4A3D-BDA0-13E222AEB4B7}">
            <xm:f>Values!$A$13</xm:f>
            <x14:dxf>
              <fill>
                <patternFill>
                  <bgColor rgb="FFF39C12"/>
                </patternFill>
              </fill>
            </x14:dxf>
          </x14:cfRule>
          <x14:cfRule type="cellIs" priority="74" operator="equal" id="{A4A4F34F-A3FD-40E4-8064-9B3F6F88BA35}">
            <xm:f>Values!$A$12</xm:f>
            <x14:dxf>
              <fill>
                <patternFill>
                  <bgColor rgb="FFE67E22"/>
                </patternFill>
              </fill>
            </x14:dxf>
          </x14:cfRule>
          <x14:cfRule type="cellIs" priority="75" operator="equal" id="{4EC40AB0-2C9E-46FA-B382-0AB668C8BD3E}">
            <xm:f>Values!$A$11</xm:f>
            <x14:dxf>
              <fill>
                <patternFill>
                  <bgColor rgb="FFE74C3C"/>
                </patternFill>
              </fill>
            </x14:dxf>
          </x14:cfRule>
          <xm:sqref>H45:H46</xm:sqref>
        </x14:conditionalFormatting>
        <x14:conditionalFormatting xmlns:xm="http://schemas.microsoft.com/office/excel/2006/main">
          <x14:cfRule type="cellIs" priority="62" operator="equal" id="{46FBB15F-534F-45AF-B494-1E8E56B00175}">
            <xm:f>Values!$A$22</xm:f>
            <x14:dxf>
              <fill>
                <patternFill>
                  <bgColor rgb="FF27B060"/>
                </patternFill>
              </fill>
            </x14:dxf>
          </x14:cfRule>
          <x14:cfRule type="cellIs" priority="68" operator="equal" id="{C2449090-C5F3-4355-B263-F6AC732FF54B}">
            <xm:f>Values!$A$21</xm:f>
            <x14:dxf>
              <fill>
                <patternFill>
                  <bgColor rgb="FFF1C40F"/>
                </patternFill>
              </fill>
            </x14:dxf>
          </x14:cfRule>
          <x14:cfRule type="cellIs" priority="69" operator="equal" id="{D486F2A8-2E37-4814-A2FB-176D8E25B2F3}">
            <xm:f>Values!$A$20</xm:f>
            <x14:dxf>
              <fill>
                <patternFill>
                  <bgColor rgb="FFF39C12"/>
                </patternFill>
              </fill>
            </x14:dxf>
          </x14:cfRule>
          <x14:cfRule type="cellIs" priority="70" operator="equal" id="{868EA333-AE92-484B-938A-7C450F618F96}">
            <xm:f>Values!$A$19</xm:f>
            <x14:dxf>
              <fill>
                <patternFill>
                  <bgColor rgb="FFE67E22"/>
                </patternFill>
              </fill>
            </x14:dxf>
          </x14:cfRule>
          <x14:cfRule type="cellIs" priority="71" operator="equal" id="{D6218E6C-9A5C-488D-912A-29D9E145B105}">
            <xm:f>Values!$A$18</xm:f>
            <x14:dxf>
              <fill>
                <patternFill>
                  <bgColor rgb="FFE74C3C"/>
                </patternFill>
              </fill>
            </x14:dxf>
          </x14:cfRule>
          <xm:sqref>I45:I46</xm:sqref>
        </x14:conditionalFormatting>
        <x14:conditionalFormatting xmlns:xm="http://schemas.microsoft.com/office/excel/2006/main">
          <x14:cfRule type="cellIs" priority="63" operator="equal" id="{B5576D03-932F-4D90-9297-BE4966658D02}">
            <xm:f>Values!$A$29</xm:f>
            <x14:dxf>
              <fill>
                <patternFill>
                  <bgColor rgb="FF27AE60"/>
                </patternFill>
              </fill>
            </x14:dxf>
          </x14:cfRule>
          <x14:cfRule type="cellIs" priority="65" operator="equal" id="{D51FA563-EBE3-4798-B052-E4A8DC646D66}">
            <xm:f>Values!$A$27</xm:f>
            <x14:dxf>
              <fill>
                <patternFill>
                  <bgColor rgb="FFF39C12"/>
                </patternFill>
              </fill>
            </x14:dxf>
          </x14:cfRule>
          <x14:cfRule type="cellIs" priority="66" operator="equal" id="{17F87D3C-22CE-4085-990B-506523B120C4}">
            <xm:f>Values!$A$26</xm:f>
            <x14:dxf>
              <fill>
                <patternFill>
                  <bgColor rgb="FFE67E22"/>
                </patternFill>
              </fill>
            </x14:dxf>
          </x14:cfRule>
          <x14:cfRule type="cellIs" priority="67" operator="equal" id="{058FB6E6-7177-4E36-B33D-92764A22C538}">
            <xm:f>Values!$A$25</xm:f>
            <x14:dxf>
              <fill>
                <patternFill>
                  <bgColor rgb="FFE74C3C"/>
                </patternFill>
              </fill>
            </x14:dxf>
          </x14:cfRule>
          <xm:sqref>J45:J46</xm:sqref>
        </x14:conditionalFormatting>
        <x14:conditionalFormatting xmlns:xm="http://schemas.microsoft.com/office/excel/2006/main">
          <x14:cfRule type="cellIs" priority="64" operator="equal" id="{623DEC84-F0CA-4018-A7EE-AF7D9253D75A}">
            <xm:f>Values!$A$28</xm:f>
            <x14:dxf>
              <fill>
                <patternFill>
                  <bgColor rgb="FFF1C40F"/>
                </patternFill>
              </fill>
            </x14:dxf>
          </x14:cfRule>
          <xm:sqref>J45:J46</xm:sqref>
        </x14:conditionalFormatting>
        <x14:conditionalFormatting xmlns:xm="http://schemas.microsoft.com/office/excel/2006/main">
          <x14:cfRule type="cellIs" priority="56" operator="equal" id="{177ED13A-EB6B-4E08-8985-50705E18C24A}">
            <xm:f>Values!$A$8</xm:f>
            <x14:dxf>
              <fill>
                <patternFill>
                  <bgColor rgb="FF27AE60"/>
                </patternFill>
              </fill>
            </x14:dxf>
          </x14:cfRule>
          <x14:cfRule type="cellIs" priority="57" operator="equal" id="{951DADC3-02C7-4537-9EB3-B92B8E1CB489}">
            <xm:f>Values!$A$7</xm:f>
            <x14:dxf>
              <fill>
                <patternFill>
                  <bgColor rgb="FFF1C40F"/>
                </patternFill>
              </fill>
            </x14:dxf>
          </x14:cfRule>
          <x14:cfRule type="cellIs" priority="58" operator="equal" id="{F4E52336-535A-410C-9729-C360D1048895}">
            <xm:f>Values!$A$6</xm:f>
            <x14:dxf>
              <fill>
                <patternFill>
                  <bgColor rgb="FFF39C12"/>
                </patternFill>
              </fill>
            </x14:dxf>
          </x14:cfRule>
          <x14:cfRule type="cellIs" priority="59" operator="equal" id="{FAC25FD0-AA05-4EA7-9BA0-B8DB2FF6132D}">
            <xm:f>Values!$A$5</xm:f>
            <x14:dxf>
              <fill>
                <patternFill>
                  <bgColor rgb="FFE67E22"/>
                </patternFill>
              </fill>
            </x14:dxf>
          </x14:cfRule>
          <x14:cfRule type="cellIs" priority="60" operator="equal" id="{5147227E-4595-4935-B964-71DB71C0DCD4}">
            <xm:f>Values!$A$4</xm:f>
            <x14:dxf>
              <fill>
                <patternFill>
                  <bgColor rgb="FFE74C3C"/>
                </patternFill>
              </fill>
            </x14:dxf>
          </x14:cfRule>
          <xm:sqref>G43:G44</xm:sqref>
        </x14:conditionalFormatting>
        <x14:conditionalFormatting xmlns:xm="http://schemas.microsoft.com/office/excel/2006/main">
          <x14:cfRule type="cellIs" priority="41" operator="equal" id="{1499613E-2707-4110-A83B-97C00A78AA25}">
            <xm:f>Values!$A$15</xm:f>
            <x14:dxf>
              <fill>
                <patternFill>
                  <bgColor rgb="FF27AE60"/>
                </patternFill>
              </fill>
            </x14:dxf>
          </x14:cfRule>
          <x14:cfRule type="cellIs" priority="52" operator="equal" id="{59F2A1D4-9F55-4882-9635-0DB686244533}">
            <xm:f>Values!$A$14</xm:f>
            <x14:dxf>
              <fill>
                <patternFill>
                  <bgColor rgb="FFF1C40F"/>
                </patternFill>
              </fill>
            </x14:dxf>
          </x14:cfRule>
          <x14:cfRule type="cellIs" priority="53" operator="equal" id="{BE5FE347-0CA8-4AE0-A15C-938B1E27170E}">
            <xm:f>Values!$A$13</xm:f>
            <x14:dxf>
              <fill>
                <patternFill>
                  <bgColor rgb="FFF39C12"/>
                </patternFill>
              </fill>
            </x14:dxf>
          </x14:cfRule>
          <x14:cfRule type="cellIs" priority="54" operator="equal" id="{6B6E5646-9D08-4DFF-A68E-9E9C979EF666}">
            <xm:f>Values!$A$12</xm:f>
            <x14:dxf>
              <fill>
                <patternFill>
                  <bgColor rgb="FFE67E22"/>
                </patternFill>
              </fill>
            </x14:dxf>
          </x14:cfRule>
          <x14:cfRule type="cellIs" priority="55" operator="equal" id="{E94A336A-04D7-474A-BA8E-9294E48C510B}">
            <xm:f>Values!$A$11</xm:f>
            <x14:dxf>
              <fill>
                <patternFill>
                  <bgColor rgb="FFE74C3C"/>
                </patternFill>
              </fill>
            </x14:dxf>
          </x14:cfRule>
          <xm:sqref>H43:H44</xm:sqref>
        </x14:conditionalFormatting>
        <x14:conditionalFormatting xmlns:xm="http://schemas.microsoft.com/office/excel/2006/main">
          <x14:cfRule type="cellIs" priority="42" operator="equal" id="{BC449E55-598D-46EE-9343-D5D390733277}">
            <xm:f>Values!$A$22</xm:f>
            <x14:dxf>
              <fill>
                <patternFill>
                  <bgColor rgb="FF27B060"/>
                </patternFill>
              </fill>
            </x14:dxf>
          </x14:cfRule>
          <x14:cfRule type="cellIs" priority="48" operator="equal" id="{FD1B0727-B15D-4EB7-A43F-B927DC959615}">
            <xm:f>Values!$A$21</xm:f>
            <x14:dxf>
              <fill>
                <patternFill>
                  <bgColor rgb="FFF1C40F"/>
                </patternFill>
              </fill>
            </x14:dxf>
          </x14:cfRule>
          <x14:cfRule type="cellIs" priority="49" operator="equal" id="{468F5E09-7D40-4E86-88B6-194A3C2DEFC6}">
            <xm:f>Values!$A$20</xm:f>
            <x14:dxf>
              <fill>
                <patternFill>
                  <bgColor rgb="FFF39C12"/>
                </patternFill>
              </fill>
            </x14:dxf>
          </x14:cfRule>
          <x14:cfRule type="cellIs" priority="50" operator="equal" id="{41D5CEAE-DBF5-4878-9CF3-6390C0DF4075}">
            <xm:f>Values!$A$19</xm:f>
            <x14:dxf>
              <fill>
                <patternFill>
                  <bgColor rgb="FFE67E22"/>
                </patternFill>
              </fill>
            </x14:dxf>
          </x14:cfRule>
          <x14:cfRule type="cellIs" priority="51" operator="equal" id="{FD0B3755-A4E2-429D-97BB-C7EA12F88206}">
            <xm:f>Values!$A$18</xm:f>
            <x14:dxf>
              <fill>
                <patternFill>
                  <bgColor rgb="FFE74C3C"/>
                </patternFill>
              </fill>
            </x14:dxf>
          </x14:cfRule>
          <xm:sqref>I43:I44</xm:sqref>
        </x14:conditionalFormatting>
        <x14:conditionalFormatting xmlns:xm="http://schemas.microsoft.com/office/excel/2006/main">
          <x14:cfRule type="cellIs" priority="43" operator="equal" id="{0E22032B-D76E-4164-8B1E-A90F2A9939F7}">
            <xm:f>Values!$A$29</xm:f>
            <x14:dxf>
              <fill>
                <patternFill>
                  <bgColor rgb="FF27AE60"/>
                </patternFill>
              </fill>
            </x14:dxf>
          </x14:cfRule>
          <x14:cfRule type="cellIs" priority="45" operator="equal" id="{B7803422-1BBF-4ACA-8137-B00F44C333A5}">
            <xm:f>Values!$A$27</xm:f>
            <x14:dxf>
              <fill>
                <patternFill>
                  <bgColor rgb="FFF39C12"/>
                </patternFill>
              </fill>
            </x14:dxf>
          </x14:cfRule>
          <x14:cfRule type="cellIs" priority="46" operator="equal" id="{AF82AFD6-C57F-4287-A2FE-FB27C7A8F9A9}">
            <xm:f>Values!$A$26</xm:f>
            <x14:dxf>
              <fill>
                <patternFill>
                  <bgColor rgb="FFE67E22"/>
                </patternFill>
              </fill>
            </x14:dxf>
          </x14:cfRule>
          <x14:cfRule type="cellIs" priority="47" operator="equal" id="{E4745D6E-8141-4E1B-8263-EE84A526CCA1}">
            <xm:f>Values!$A$25</xm:f>
            <x14:dxf>
              <fill>
                <patternFill>
                  <bgColor rgb="FFE74C3C"/>
                </patternFill>
              </fill>
            </x14:dxf>
          </x14:cfRule>
          <xm:sqref>J43:J44</xm:sqref>
        </x14:conditionalFormatting>
        <x14:conditionalFormatting xmlns:xm="http://schemas.microsoft.com/office/excel/2006/main">
          <x14:cfRule type="cellIs" priority="44" operator="equal" id="{F7821EC2-C4BD-43A7-9A83-A4EE9B10A993}">
            <xm:f>Values!$A$28</xm:f>
            <x14:dxf>
              <fill>
                <patternFill>
                  <bgColor rgb="FFF1C40F"/>
                </patternFill>
              </fill>
            </x14:dxf>
          </x14:cfRule>
          <xm:sqref>J43:J44</xm:sqref>
        </x14:conditionalFormatting>
        <x14:conditionalFormatting xmlns:xm="http://schemas.microsoft.com/office/excel/2006/main">
          <x14:cfRule type="cellIs" priority="36" operator="equal" id="{02C3720B-9C6F-42C6-8511-1DA290A13020}">
            <xm:f>Values!$A$8</xm:f>
            <x14:dxf>
              <fill>
                <patternFill>
                  <bgColor rgb="FF27AE60"/>
                </patternFill>
              </fill>
            </x14:dxf>
          </x14:cfRule>
          <x14:cfRule type="cellIs" priority="37" operator="equal" id="{34F514B1-6C9D-4F06-BFBD-E4D6839FEC91}">
            <xm:f>Values!$A$7</xm:f>
            <x14:dxf>
              <fill>
                <patternFill>
                  <bgColor rgb="FFF1C40F"/>
                </patternFill>
              </fill>
            </x14:dxf>
          </x14:cfRule>
          <x14:cfRule type="cellIs" priority="38" operator="equal" id="{AC26BED8-5023-4561-B26C-B4EE238104B5}">
            <xm:f>Values!$A$6</xm:f>
            <x14:dxf>
              <fill>
                <patternFill>
                  <bgColor rgb="FFF39C12"/>
                </patternFill>
              </fill>
            </x14:dxf>
          </x14:cfRule>
          <x14:cfRule type="cellIs" priority="39" operator="equal" id="{AA7F144F-C8B0-40F9-94CF-CC3DFDBE86B0}">
            <xm:f>Values!$A$5</xm:f>
            <x14:dxf>
              <fill>
                <patternFill>
                  <bgColor rgb="FFE67E22"/>
                </patternFill>
              </fill>
            </x14:dxf>
          </x14:cfRule>
          <x14:cfRule type="cellIs" priority="40" operator="equal" id="{0CE2A8C9-12B9-4547-BE68-D88E74CB9C08}">
            <xm:f>Values!$A$4</xm:f>
            <x14:dxf>
              <fill>
                <patternFill>
                  <bgColor rgb="FFE74C3C"/>
                </patternFill>
              </fill>
            </x14:dxf>
          </x14:cfRule>
          <xm:sqref>G41:G42</xm:sqref>
        </x14:conditionalFormatting>
        <x14:conditionalFormatting xmlns:xm="http://schemas.microsoft.com/office/excel/2006/main">
          <x14:cfRule type="cellIs" priority="21" operator="equal" id="{6B55ED0B-B289-4003-80D5-39AB3D3F5399}">
            <xm:f>Values!$A$15</xm:f>
            <x14:dxf>
              <fill>
                <patternFill>
                  <bgColor rgb="FF27AE60"/>
                </patternFill>
              </fill>
            </x14:dxf>
          </x14:cfRule>
          <x14:cfRule type="cellIs" priority="32" operator="equal" id="{B5093477-A65F-404C-8893-FE8B37930F32}">
            <xm:f>Values!$A$14</xm:f>
            <x14:dxf>
              <fill>
                <patternFill>
                  <bgColor rgb="FFF1C40F"/>
                </patternFill>
              </fill>
            </x14:dxf>
          </x14:cfRule>
          <x14:cfRule type="cellIs" priority="33" operator="equal" id="{74C44B70-C019-47AD-8390-1147BAC1680E}">
            <xm:f>Values!$A$13</xm:f>
            <x14:dxf>
              <fill>
                <patternFill>
                  <bgColor rgb="FFF39C12"/>
                </patternFill>
              </fill>
            </x14:dxf>
          </x14:cfRule>
          <x14:cfRule type="cellIs" priority="34" operator="equal" id="{74562551-3904-4B0C-9BAB-F861F7F13518}">
            <xm:f>Values!$A$12</xm:f>
            <x14:dxf>
              <fill>
                <patternFill>
                  <bgColor rgb="FFE67E22"/>
                </patternFill>
              </fill>
            </x14:dxf>
          </x14:cfRule>
          <x14:cfRule type="cellIs" priority="35" operator="equal" id="{5766CA12-D0F6-4D2F-AA04-844E22677370}">
            <xm:f>Values!$A$11</xm:f>
            <x14:dxf>
              <fill>
                <patternFill>
                  <bgColor rgb="FFE74C3C"/>
                </patternFill>
              </fill>
            </x14:dxf>
          </x14:cfRule>
          <xm:sqref>H41:H42</xm:sqref>
        </x14:conditionalFormatting>
        <x14:conditionalFormatting xmlns:xm="http://schemas.microsoft.com/office/excel/2006/main">
          <x14:cfRule type="cellIs" priority="22" operator="equal" id="{1B416700-D1B7-4BB0-9A1E-CEEFCE907DDE}">
            <xm:f>Values!$A$22</xm:f>
            <x14:dxf>
              <fill>
                <patternFill>
                  <bgColor rgb="FF27B060"/>
                </patternFill>
              </fill>
            </x14:dxf>
          </x14:cfRule>
          <x14:cfRule type="cellIs" priority="28" operator="equal" id="{DA70C88F-F716-41E4-990A-412EE0C97B1A}">
            <xm:f>Values!$A$21</xm:f>
            <x14:dxf>
              <fill>
                <patternFill>
                  <bgColor rgb="FFF1C40F"/>
                </patternFill>
              </fill>
            </x14:dxf>
          </x14:cfRule>
          <x14:cfRule type="cellIs" priority="29" operator="equal" id="{92B20E09-0C91-4B49-A357-4C7BF805F2EC}">
            <xm:f>Values!$A$20</xm:f>
            <x14:dxf>
              <fill>
                <patternFill>
                  <bgColor rgb="FFF39C12"/>
                </patternFill>
              </fill>
            </x14:dxf>
          </x14:cfRule>
          <x14:cfRule type="cellIs" priority="30" operator="equal" id="{B3EE0B4D-EE06-493F-BD3B-1F35564F3656}">
            <xm:f>Values!$A$19</xm:f>
            <x14:dxf>
              <fill>
                <patternFill>
                  <bgColor rgb="FFE67E22"/>
                </patternFill>
              </fill>
            </x14:dxf>
          </x14:cfRule>
          <x14:cfRule type="cellIs" priority="31" operator="equal" id="{50680B40-84AF-4848-8A56-AE7F765184DF}">
            <xm:f>Values!$A$18</xm:f>
            <x14:dxf>
              <fill>
                <patternFill>
                  <bgColor rgb="FFE74C3C"/>
                </patternFill>
              </fill>
            </x14:dxf>
          </x14:cfRule>
          <xm:sqref>I41:I42</xm:sqref>
        </x14:conditionalFormatting>
        <x14:conditionalFormatting xmlns:xm="http://schemas.microsoft.com/office/excel/2006/main">
          <x14:cfRule type="cellIs" priority="23" operator="equal" id="{4F0D6CEC-11C9-44A7-8AAB-B2A0053371DE}">
            <xm:f>Values!$A$29</xm:f>
            <x14:dxf>
              <fill>
                <patternFill>
                  <bgColor rgb="FF27AE60"/>
                </patternFill>
              </fill>
            </x14:dxf>
          </x14:cfRule>
          <x14:cfRule type="cellIs" priority="25" operator="equal" id="{92C2DA8C-3C90-4A91-B3EA-1D17660E03BF}">
            <xm:f>Values!$A$27</xm:f>
            <x14:dxf>
              <fill>
                <patternFill>
                  <bgColor rgb="FFF39C12"/>
                </patternFill>
              </fill>
            </x14:dxf>
          </x14:cfRule>
          <x14:cfRule type="cellIs" priority="26" operator="equal" id="{386FDF4B-E378-4E90-962B-3162BFCA6DAD}">
            <xm:f>Values!$A$26</xm:f>
            <x14:dxf>
              <fill>
                <patternFill>
                  <bgColor rgb="FFE67E22"/>
                </patternFill>
              </fill>
            </x14:dxf>
          </x14:cfRule>
          <x14:cfRule type="cellIs" priority="27" operator="equal" id="{4D934C2A-AC3F-492A-8FBB-4BA465C5294D}">
            <xm:f>Values!$A$25</xm:f>
            <x14:dxf>
              <fill>
                <patternFill>
                  <bgColor rgb="FFE74C3C"/>
                </patternFill>
              </fill>
            </x14:dxf>
          </x14:cfRule>
          <xm:sqref>J41:J42</xm:sqref>
        </x14:conditionalFormatting>
        <x14:conditionalFormatting xmlns:xm="http://schemas.microsoft.com/office/excel/2006/main">
          <x14:cfRule type="cellIs" priority="24" operator="equal" id="{C082214C-8114-4436-9B3A-987171332D7E}">
            <xm:f>Values!$A$28</xm:f>
            <x14:dxf>
              <fill>
                <patternFill>
                  <bgColor rgb="FFF1C40F"/>
                </patternFill>
              </fill>
            </x14:dxf>
          </x14:cfRule>
          <xm:sqref>J41:J42</xm:sqref>
        </x14:conditionalFormatting>
        <x14:conditionalFormatting xmlns:xm="http://schemas.microsoft.com/office/excel/2006/main">
          <x14:cfRule type="cellIs" priority="16" operator="equal" id="{D4AB6D69-F1FD-4CE3-A0F9-7EC11BC34744}">
            <xm:f>Values!$A$8</xm:f>
            <x14:dxf>
              <fill>
                <patternFill>
                  <bgColor rgb="FF27AE60"/>
                </patternFill>
              </fill>
            </x14:dxf>
          </x14:cfRule>
          <x14:cfRule type="cellIs" priority="17" operator="equal" id="{D2CCA6FA-3CC3-47A8-944E-2060A9FCE78F}">
            <xm:f>Values!$A$7</xm:f>
            <x14:dxf>
              <fill>
                <patternFill>
                  <bgColor rgb="FFF1C40F"/>
                </patternFill>
              </fill>
            </x14:dxf>
          </x14:cfRule>
          <x14:cfRule type="cellIs" priority="18" operator="equal" id="{D352F272-3E5F-468E-AC45-AAC2A79C9A17}">
            <xm:f>Values!$A$6</xm:f>
            <x14:dxf>
              <fill>
                <patternFill>
                  <bgColor rgb="FFF39C12"/>
                </patternFill>
              </fill>
            </x14:dxf>
          </x14:cfRule>
          <x14:cfRule type="cellIs" priority="19" operator="equal" id="{A0C8C949-CB98-4C27-8020-4096CF068FF8}">
            <xm:f>Values!$A$5</xm:f>
            <x14:dxf>
              <fill>
                <patternFill>
                  <bgColor rgb="FFE67E22"/>
                </patternFill>
              </fill>
            </x14:dxf>
          </x14:cfRule>
          <x14:cfRule type="cellIs" priority="20" operator="equal" id="{AB7D4D4B-FFAD-4E98-B9E2-6B36A0119BC4}">
            <xm:f>Values!$A$4</xm:f>
            <x14:dxf>
              <fill>
                <patternFill>
                  <bgColor rgb="FFE74C3C"/>
                </patternFill>
              </fill>
            </x14:dxf>
          </x14:cfRule>
          <xm:sqref>G39:G40</xm:sqref>
        </x14:conditionalFormatting>
        <x14:conditionalFormatting xmlns:xm="http://schemas.microsoft.com/office/excel/2006/main">
          <x14:cfRule type="cellIs" priority="1" operator="equal" id="{293C54A8-2AD5-49FB-BD14-829EDD5B650D}">
            <xm:f>Values!$A$15</xm:f>
            <x14:dxf>
              <fill>
                <patternFill>
                  <bgColor rgb="FF27AE60"/>
                </patternFill>
              </fill>
            </x14:dxf>
          </x14:cfRule>
          <x14:cfRule type="cellIs" priority="12" operator="equal" id="{517CC03F-C2FF-41AC-94E4-5AB10862C9B1}">
            <xm:f>Values!$A$14</xm:f>
            <x14:dxf>
              <fill>
                <patternFill>
                  <bgColor rgb="FFF1C40F"/>
                </patternFill>
              </fill>
            </x14:dxf>
          </x14:cfRule>
          <x14:cfRule type="cellIs" priority="13" operator="equal" id="{81F03FB1-5B0A-414C-8BE3-55FD6FD00976}">
            <xm:f>Values!$A$13</xm:f>
            <x14:dxf>
              <fill>
                <patternFill>
                  <bgColor rgb="FFF39C12"/>
                </patternFill>
              </fill>
            </x14:dxf>
          </x14:cfRule>
          <x14:cfRule type="cellIs" priority="14" operator="equal" id="{DD7FA7D4-F252-4C24-83F1-7052ACD4D716}">
            <xm:f>Values!$A$12</xm:f>
            <x14:dxf>
              <fill>
                <patternFill>
                  <bgColor rgb="FFE67E22"/>
                </patternFill>
              </fill>
            </x14:dxf>
          </x14:cfRule>
          <x14:cfRule type="cellIs" priority="15" operator="equal" id="{31F5E718-CF4C-4FAE-A387-F8F008B6F257}">
            <xm:f>Values!$A$11</xm:f>
            <x14:dxf>
              <fill>
                <patternFill>
                  <bgColor rgb="FFE74C3C"/>
                </patternFill>
              </fill>
            </x14:dxf>
          </x14:cfRule>
          <xm:sqref>H39:H40</xm:sqref>
        </x14:conditionalFormatting>
        <x14:conditionalFormatting xmlns:xm="http://schemas.microsoft.com/office/excel/2006/main">
          <x14:cfRule type="cellIs" priority="2" operator="equal" id="{54DCF25B-8C3D-4E06-B1E8-8E74ED732C43}">
            <xm:f>Values!$A$22</xm:f>
            <x14:dxf>
              <fill>
                <patternFill>
                  <bgColor rgb="FF27B060"/>
                </patternFill>
              </fill>
            </x14:dxf>
          </x14:cfRule>
          <x14:cfRule type="cellIs" priority="8" operator="equal" id="{88A3F36D-5F18-4FBE-983B-E5EB578755F0}">
            <xm:f>Values!$A$21</xm:f>
            <x14:dxf>
              <fill>
                <patternFill>
                  <bgColor rgb="FFF1C40F"/>
                </patternFill>
              </fill>
            </x14:dxf>
          </x14:cfRule>
          <x14:cfRule type="cellIs" priority="9" operator="equal" id="{60D33D59-EFE6-4AB4-AAB4-669974150158}">
            <xm:f>Values!$A$20</xm:f>
            <x14:dxf>
              <fill>
                <patternFill>
                  <bgColor rgb="FFF39C12"/>
                </patternFill>
              </fill>
            </x14:dxf>
          </x14:cfRule>
          <x14:cfRule type="cellIs" priority="10" operator="equal" id="{0A64B8C7-F72E-4135-8BF0-14254E97BFAC}">
            <xm:f>Values!$A$19</xm:f>
            <x14:dxf>
              <fill>
                <patternFill>
                  <bgColor rgb="FFE67E22"/>
                </patternFill>
              </fill>
            </x14:dxf>
          </x14:cfRule>
          <x14:cfRule type="cellIs" priority="11" operator="equal" id="{9B817FEC-44AE-4ABB-98E5-354E22B478CE}">
            <xm:f>Values!$A$18</xm:f>
            <x14:dxf>
              <fill>
                <patternFill>
                  <bgColor rgb="FFE74C3C"/>
                </patternFill>
              </fill>
            </x14:dxf>
          </x14:cfRule>
          <xm:sqref>I39:I40</xm:sqref>
        </x14:conditionalFormatting>
        <x14:conditionalFormatting xmlns:xm="http://schemas.microsoft.com/office/excel/2006/main">
          <x14:cfRule type="cellIs" priority="3" operator="equal" id="{CD51A5A9-3452-4618-93CD-B5FD81774978}">
            <xm:f>Values!$A$29</xm:f>
            <x14:dxf>
              <fill>
                <patternFill>
                  <bgColor rgb="FF27AE60"/>
                </patternFill>
              </fill>
            </x14:dxf>
          </x14:cfRule>
          <x14:cfRule type="cellIs" priority="5" operator="equal" id="{66AC93A4-7D41-4C3C-A4D9-5C47606E18B4}">
            <xm:f>Values!$A$27</xm:f>
            <x14:dxf>
              <fill>
                <patternFill>
                  <bgColor rgb="FFF39C12"/>
                </patternFill>
              </fill>
            </x14:dxf>
          </x14:cfRule>
          <x14:cfRule type="cellIs" priority="6" operator="equal" id="{8B09CDD3-5A5A-4E9D-B80A-06D33946FE6A}">
            <xm:f>Values!$A$26</xm:f>
            <x14:dxf>
              <fill>
                <patternFill>
                  <bgColor rgb="FFE67E22"/>
                </patternFill>
              </fill>
            </x14:dxf>
          </x14:cfRule>
          <x14:cfRule type="cellIs" priority="7" operator="equal" id="{DEE6AFBA-C905-4037-B7EF-F2576DF630B2}">
            <xm:f>Values!$A$25</xm:f>
            <x14:dxf>
              <fill>
                <patternFill>
                  <bgColor rgb="FFE74C3C"/>
                </patternFill>
              </fill>
            </x14:dxf>
          </x14:cfRule>
          <xm:sqref>J39:J40</xm:sqref>
        </x14:conditionalFormatting>
        <x14:conditionalFormatting xmlns:xm="http://schemas.microsoft.com/office/excel/2006/main">
          <x14:cfRule type="cellIs" priority="4" operator="equal" id="{340DF117-2F64-45BB-B5E4-836FDD7D2683}">
            <xm:f>Values!$A$28</xm:f>
            <x14:dxf>
              <fill>
                <patternFill>
                  <bgColor rgb="FFF1C40F"/>
                </patternFill>
              </fill>
            </x14:dxf>
          </x14:cfRule>
          <xm:sqref>J39:J40</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J21:J48</xm:sqref>
        </x14:dataValidation>
        <x14:dataValidation type="list" allowBlank="1" showInputMessage="1" showErrorMessage="1">
          <x14:formula1>
            <xm:f>Values!$A$18:$A$22</xm:f>
          </x14:formula1>
          <xm:sqref>I21:I48</xm:sqref>
        </x14:dataValidation>
        <x14:dataValidation type="list" allowBlank="1" showInputMessage="1" showErrorMessage="1">
          <x14:formula1>
            <xm:f>Values!$A$11:$A$15</xm:f>
          </x14:formula1>
          <xm:sqref>H21:H48</xm:sqref>
        </x14:dataValidation>
        <x14:dataValidation type="list" allowBlank="1" showInputMessage="1" showErrorMessage="1">
          <x14:formula1>
            <xm:f>Values!$A$4:$A$8</xm:f>
          </x14:formula1>
          <xm:sqref>G21:G48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V112"/>
  <sheetViews>
    <sheetView topLeftCell="B1" zoomScale="60" zoomScaleNormal="60" workbookViewId="0">
      <selection activeCell="J95" sqref="J95"/>
    </sheetView>
  </sheetViews>
  <sheetFormatPr defaultColWidth="8.6640625" defaultRowHeight="14.4"/>
  <cols>
    <col min="1" max="1" width="8.6640625" style="3"/>
    <col min="2" max="2" width="48.5546875" style="1" customWidth="1"/>
    <col min="3" max="3" width="46" style="1" customWidth="1"/>
    <col min="4" max="4" width="91" style="3" customWidth="1"/>
    <col min="5" max="5" width="19.6640625" style="4" bestFit="1" customWidth="1"/>
    <col min="6" max="6" width="35" style="3" bestFit="1" customWidth="1"/>
    <col min="7" max="7" width="20.6640625" style="3" bestFit="1" customWidth="1"/>
    <col min="8" max="8" width="26.6640625" style="3" bestFit="1" customWidth="1"/>
    <col min="9" max="9" width="25" style="3" bestFit="1" customWidth="1"/>
    <col min="10" max="10" width="26.5546875" style="3" bestFit="1" customWidth="1"/>
    <col min="11" max="11" width="8.6640625" style="3"/>
    <col min="12" max="15" width="8.6640625" style="3" customWidth="1"/>
    <col min="16" max="16" width="8.6640625" style="3"/>
    <col min="17" max="17" width="31.88671875" style="3" customWidth="1"/>
    <col min="18" max="19" width="8.6640625" style="3"/>
    <col min="20" max="20" width="20.44140625" style="3" bestFit="1" customWidth="1"/>
    <col min="21" max="21" width="24.6640625" style="3" bestFit="1" customWidth="1"/>
    <col min="22" max="22" width="75.6640625" style="3" customWidth="1"/>
    <col min="23" max="16384" width="8.6640625" style="3"/>
  </cols>
  <sheetData>
    <row r="1" spans="1:10" ht="59.7" customHeight="1">
      <c r="A1" s="64" t="s">
        <v>900</v>
      </c>
      <c r="B1" s="64"/>
      <c r="C1" s="64"/>
      <c r="D1" s="64"/>
      <c r="E1" s="64"/>
      <c r="F1" s="64"/>
      <c r="G1" s="64"/>
      <c r="H1" s="64"/>
      <c r="I1" s="64"/>
      <c r="J1" s="64"/>
    </row>
    <row r="3" spans="1:10">
      <c r="E3" s="3"/>
    </row>
    <row r="4" spans="1:10">
      <c r="E4" s="3"/>
    </row>
    <row r="5" spans="1:10">
      <c r="E5" s="23" t="s">
        <v>96</v>
      </c>
      <c r="F5" s="31">
        <f>H110</f>
        <v>0</v>
      </c>
    </row>
    <row r="6" spans="1:10">
      <c r="E6" s="3"/>
    </row>
    <row r="7" spans="1:10">
      <c r="E7" s="29" t="s">
        <v>95</v>
      </c>
      <c r="F7" s="30">
        <f>I110</f>
        <v>1</v>
      </c>
    </row>
    <row r="11" spans="1:10">
      <c r="E11" s="4" t="s">
        <v>493</v>
      </c>
      <c r="F11" s="3" t="s">
        <v>901</v>
      </c>
    </row>
    <row r="20" spans="1:22" s="28" customFormat="1" ht="28.8">
      <c r="A20" s="24" t="s">
        <v>0</v>
      </c>
      <c r="B20" s="27" t="s">
        <v>761</v>
      </c>
      <c r="C20" s="27" t="s">
        <v>760</v>
      </c>
      <c r="D20" s="24" t="s">
        <v>489</v>
      </c>
      <c r="E20" s="24" t="s">
        <v>758</v>
      </c>
      <c r="F20" s="24" t="s">
        <v>628</v>
      </c>
      <c r="G20" s="24" t="s">
        <v>69</v>
      </c>
      <c r="H20" s="24" t="s">
        <v>70</v>
      </c>
      <c r="I20" s="27" t="s">
        <v>94</v>
      </c>
      <c r="J20" s="24" t="s">
        <v>72</v>
      </c>
      <c r="P20" s="24" t="s">
        <v>186</v>
      </c>
      <c r="T20" s="24" t="s">
        <v>245</v>
      </c>
    </row>
    <row r="21" spans="1:22" ht="259.2">
      <c r="A21" s="13" t="s">
        <v>902</v>
      </c>
      <c r="B21" s="39" t="s">
        <v>903</v>
      </c>
      <c r="C21" s="39" t="s">
        <v>904</v>
      </c>
      <c r="D21" s="20" t="s">
        <v>905</v>
      </c>
      <c r="E21" s="5" t="s">
        <v>488</v>
      </c>
      <c r="F21" s="5"/>
      <c r="G21" s="6" t="s">
        <v>45</v>
      </c>
      <c r="H21" s="6" t="s">
        <v>51</v>
      </c>
      <c r="I21" s="6" t="s">
        <v>56</v>
      </c>
      <c r="J21" s="6" t="s">
        <v>61</v>
      </c>
      <c r="L21" s="16">
        <f>IF(G21="No Policy",0,IF(G21="Informal Policy",0.25,IF(G21="Partial Written Policy",0.5,IF(G21="Written Policy",0.75,IF(G21="Approved Written Policy",1,"INVALID")))))</f>
        <v>0</v>
      </c>
      <c r="M21" s="16">
        <f>IF(H21="Not Implemented",0,IF(H21="Parts of Policy Implemented",0.25,IF(H21="Implemented on Some Systems",0.5,IF(H21="Implemented on Most Systems",0.75,IF(H21="Implemented on All Systems",1,"INVALID")))))</f>
        <v>0</v>
      </c>
      <c r="N21" s="16">
        <f>IF(I21="Not Automated",0,IF(I21="Parts of Policy Automated",0.25,IF(I21="Automated on Some Systems",0.5,IF(I21="Automated on Most Systems",0.75,IF(I21="Automated on All Systems",1,"INVALID")))))</f>
        <v>0</v>
      </c>
      <c r="O21" s="16">
        <f>IF(J21="Not Reported",0,IF(J21="Parts of Policy Reported",0.25,IF(J21="Reported on Some Systems",0.5,IF(J21="Reported on Most Systems",0.75,IF(J21="Reported on All Systems",1,"INVALID")))))</f>
        <v>0</v>
      </c>
      <c r="P21" s="3">
        <v>0</v>
      </c>
      <c r="T21" s="39" t="s">
        <v>263</v>
      </c>
      <c r="U21" s="3" t="s">
        <v>298</v>
      </c>
      <c r="V21" s="40" t="s">
        <v>297</v>
      </c>
    </row>
    <row r="22" spans="1:22" ht="57.6">
      <c r="A22" s="13" t="s">
        <v>906</v>
      </c>
      <c r="B22" s="39" t="s">
        <v>903</v>
      </c>
      <c r="C22" s="39" t="s">
        <v>907</v>
      </c>
      <c r="D22" s="20" t="s">
        <v>908</v>
      </c>
      <c r="E22" s="5" t="s">
        <v>488</v>
      </c>
      <c r="F22" s="5"/>
      <c r="G22" s="6" t="s">
        <v>45</v>
      </c>
      <c r="H22" s="6" t="s">
        <v>51</v>
      </c>
      <c r="I22" s="6" t="s">
        <v>56</v>
      </c>
      <c r="J22" s="6" t="s">
        <v>61</v>
      </c>
      <c r="L22" s="16">
        <f>IF(G22="No Policy",0,IF(G22="Informal Policy",0.25,IF(G22="Partial Written Policy",0.5,IF(G22="Written Policy",0.75,IF(G22="Approved Written Policy",1,"INVALID")))))</f>
        <v>0</v>
      </c>
      <c r="M22" s="16">
        <f>IF(H22="Not Implemented",0,IF(H22="Parts of Policy Implemented",0.25,IF(H22="Implemented on Some Systems",0.5,IF(H22="Implemented on Most Systems",0.75,IF(H22="Implemented on All Systems",1,"INVALID")))))</f>
        <v>0</v>
      </c>
      <c r="N22" s="16">
        <f>IF(I22="Not Automated",0,IF(I22="Parts of Policy Automated",0.25,IF(I22="Automated on Some Systems",0.5,IF(I22="Automated on Most Systems",0.75,IF(I22="Automated on All Systems",1,"INVALID")))))</f>
        <v>0</v>
      </c>
      <c r="O22" s="16">
        <f>IF(J22="Not Reported",0,IF(J22="Parts of Policy Reported",0.25,IF(J22="Reported on Some Systems",0.5,IF(J22="Reported on Most Systems",0.75,IF(J22="Reported on All Systems",1,"INVALID")))))</f>
        <v>0</v>
      </c>
      <c r="P22" s="3">
        <v>0</v>
      </c>
      <c r="T22" s="39" t="s">
        <v>263</v>
      </c>
      <c r="U22" s="3" t="s">
        <v>298</v>
      </c>
      <c r="V22" s="40" t="s">
        <v>297</v>
      </c>
    </row>
    <row r="23" spans="1:22" ht="144">
      <c r="A23" s="13" t="s">
        <v>906</v>
      </c>
      <c r="B23" s="39" t="s">
        <v>903</v>
      </c>
      <c r="C23" s="39" t="s">
        <v>907</v>
      </c>
      <c r="D23" s="20" t="s">
        <v>909</v>
      </c>
      <c r="E23" s="5" t="s">
        <v>490</v>
      </c>
      <c r="F23" s="5"/>
      <c r="G23" s="6" t="s">
        <v>45</v>
      </c>
      <c r="H23" s="6" t="s">
        <v>51</v>
      </c>
      <c r="I23" s="6" t="s">
        <v>56</v>
      </c>
      <c r="J23" s="6" t="s">
        <v>61</v>
      </c>
      <c r="L23" s="16">
        <f t="shared" ref="L23:L28" si="0">IF(G23="No Policy",0,IF(G23="Informal Policy",0.25,IF(G23="Partial Written Policy",0.5,IF(G23="Written Policy",0.75,IF(G23="Approved Written Policy",1,"INVALID")))))</f>
        <v>0</v>
      </c>
      <c r="M23" s="16">
        <f t="shared" ref="M23:M28" si="1">IF(H23="Not Implemented",0,IF(H23="Parts of Policy Implemented",0.25,IF(H23="Implemented on Some Systems",0.5,IF(H23="Implemented on Most Systems",0.75,IF(H23="Implemented on All Systems",1,"INVALID")))))</f>
        <v>0</v>
      </c>
      <c r="N23" s="16"/>
      <c r="O23" s="16"/>
      <c r="P23" s="3">
        <v>0</v>
      </c>
      <c r="T23" s="39" t="s">
        <v>263</v>
      </c>
      <c r="U23" s="3" t="s">
        <v>300</v>
      </c>
      <c r="V23" s="40" t="s">
        <v>299</v>
      </c>
    </row>
    <row r="24" spans="1:22" ht="72">
      <c r="A24" s="13" t="s">
        <v>910</v>
      </c>
      <c r="B24" s="39" t="s">
        <v>903</v>
      </c>
      <c r="C24" s="39" t="s">
        <v>911</v>
      </c>
      <c r="D24" s="20" t="s">
        <v>912</v>
      </c>
      <c r="E24" s="5" t="s">
        <v>488</v>
      </c>
      <c r="F24" s="5"/>
      <c r="G24" s="6" t="s">
        <v>45</v>
      </c>
      <c r="H24" s="6" t="s">
        <v>51</v>
      </c>
      <c r="I24" s="6" t="s">
        <v>56</v>
      </c>
      <c r="J24" s="6" t="s">
        <v>61</v>
      </c>
      <c r="L24" s="16">
        <f t="shared" si="0"/>
        <v>0</v>
      </c>
      <c r="M24" s="16">
        <f t="shared" si="1"/>
        <v>0</v>
      </c>
      <c r="N24" s="16">
        <f>IF(I24="Not Automated",0,IF(I24="Parts of Policy Automated",0.25,IF(I24="Automated on Some Systems",0.5,IF(I24="Automated on Most Systems",0.75,IF(I24="Automated on All Systems",1,"INVALID")))))</f>
        <v>0</v>
      </c>
      <c r="O24" s="16">
        <f>IF(J24="Not Reported",0,IF(J24="Parts of Policy Reported",0.25,IF(J24="Reported on Some Systems",0.5,IF(J24="Reported on Most Systems",0.75,IF(J24="Reported on All Systems",1,"INVALID")))))</f>
        <v>0</v>
      </c>
      <c r="P24" s="3">
        <v>0</v>
      </c>
      <c r="T24" s="39" t="s">
        <v>263</v>
      </c>
      <c r="U24" s="3" t="s">
        <v>300</v>
      </c>
      <c r="V24" s="40" t="s">
        <v>301</v>
      </c>
    </row>
    <row r="25" spans="1:22" ht="129.6">
      <c r="A25" s="13" t="s">
        <v>910</v>
      </c>
      <c r="B25" s="39" t="s">
        <v>903</v>
      </c>
      <c r="C25" s="39" t="s">
        <v>911</v>
      </c>
      <c r="D25" s="20" t="s">
        <v>913</v>
      </c>
      <c r="E25" s="5" t="s">
        <v>490</v>
      </c>
      <c r="F25" s="5"/>
      <c r="G25" s="6" t="s">
        <v>45</v>
      </c>
      <c r="H25" s="6" t="s">
        <v>51</v>
      </c>
      <c r="I25" s="6" t="s">
        <v>56</v>
      </c>
      <c r="J25" s="6" t="s">
        <v>61</v>
      </c>
      <c r="L25" s="16">
        <f t="shared" si="0"/>
        <v>0</v>
      </c>
      <c r="M25" s="16">
        <f t="shared" si="1"/>
        <v>0</v>
      </c>
      <c r="N25" s="16">
        <f>IF(I25="Not Automated",0,IF(I25="Parts of Policy Automated",0.25,IF(I25="Automated on Some Systems",0.5,IF(I25="Automated on Most Systems",0.75,IF(I25="Automated on All Systems",1,"INVALID")))))</f>
        <v>0</v>
      </c>
      <c r="O25" s="16">
        <f>IF(J25="Not Reported",0,IF(J25="Parts of Policy Reported",0.25,IF(J25="Reported on Some Systems",0.5,IF(J25="Reported on Most Systems",0.75,IF(J25="Reported on All Systems",1,"INVALID")))))</f>
        <v>0</v>
      </c>
      <c r="P25" s="3">
        <v>0</v>
      </c>
      <c r="T25" s="39" t="s">
        <v>263</v>
      </c>
      <c r="U25" s="3" t="s">
        <v>302</v>
      </c>
      <c r="V25" s="40" t="s">
        <v>303</v>
      </c>
    </row>
    <row r="26" spans="1:22" ht="187.2">
      <c r="A26" s="13" t="s">
        <v>910</v>
      </c>
      <c r="B26" s="39" t="s">
        <v>903</v>
      </c>
      <c r="C26" s="39" t="s">
        <v>911</v>
      </c>
      <c r="D26" s="20" t="s">
        <v>914</v>
      </c>
      <c r="E26" s="5" t="s">
        <v>491</v>
      </c>
      <c r="F26" s="5"/>
      <c r="G26" s="6" t="s">
        <v>45</v>
      </c>
      <c r="H26" s="6" t="s">
        <v>51</v>
      </c>
      <c r="I26" s="6" t="s">
        <v>56</v>
      </c>
      <c r="J26" s="6" t="s">
        <v>61</v>
      </c>
      <c r="L26" s="16">
        <f t="shared" si="0"/>
        <v>0</v>
      </c>
      <c r="M26" s="16">
        <f t="shared" si="1"/>
        <v>0</v>
      </c>
      <c r="N26" s="16"/>
      <c r="O26" s="16"/>
      <c r="P26" s="3">
        <v>0</v>
      </c>
      <c r="T26" s="39" t="s">
        <v>263</v>
      </c>
      <c r="U26" s="3" t="s">
        <v>300</v>
      </c>
      <c r="V26" s="40" t="s">
        <v>299</v>
      </c>
    </row>
    <row r="27" spans="1:22" ht="43.2">
      <c r="A27" s="13" t="s">
        <v>915</v>
      </c>
      <c r="B27" s="39" t="s">
        <v>903</v>
      </c>
      <c r="C27" s="39" t="s">
        <v>916</v>
      </c>
      <c r="D27" s="20" t="s">
        <v>917</v>
      </c>
      <c r="E27" s="5" t="s">
        <v>488</v>
      </c>
      <c r="F27" s="5"/>
      <c r="G27" s="6" t="s">
        <v>45</v>
      </c>
      <c r="H27" s="6" t="s">
        <v>51</v>
      </c>
      <c r="I27" s="6" t="s">
        <v>56</v>
      </c>
      <c r="J27" s="6" t="s">
        <v>61</v>
      </c>
      <c r="L27" s="16">
        <f t="shared" si="0"/>
        <v>0</v>
      </c>
      <c r="M27" s="16">
        <f t="shared" si="1"/>
        <v>0</v>
      </c>
      <c r="N27" s="16">
        <f>IF(I27="Not Automated",0,IF(I27="Parts of Policy Automated",0.25,IF(I27="Automated on Some Systems",0.5,IF(I27="Automated on Most Systems",0.75,IF(I27="Automated on All Systems",1,"INVALID")))))</f>
        <v>0</v>
      </c>
      <c r="O27" s="16">
        <f>IF(J27="Not Reported",0,IF(J27="Parts of Policy Reported",0.25,IF(J27="Reported on Some Systems",0.5,IF(J27="Reported on Most Systems",0.75,IF(J27="Reported on All Systems",1,"INVALID")))))</f>
        <v>0</v>
      </c>
      <c r="P27" s="3">
        <v>0</v>
      </c>
      <c r="T27" s="39" t="s">
        <v>263</v>
      </c>
      <c r="U27" s="3" t="s">
        <v>300</v>
      </c>
      <c r="V27" s="40" t="s">
        <v>301</v>
      </c>
    </row>
    <row r="28" spans="1:22" ht="345.6">
      <c r="A28" s="13" t="s">
        <v>915</v>
      </c>
      <c r="B28" s="39" t="s">
        <v>903</v>
      </c>
      <c r="C28" s="39" t="s">
        <v>916</v>
      </c>
      <c r="D28" s="20" t="s">
        <v>918</v>
      </c>
      <c r="E28" s="5" t="s">
        <v>490</v>
      </c>
      <c r="F28" s="5" t="s">
        <v>919</v>
      </c>
      <c r="G28" s="6" t="s">
        <v>45</v>
      </c>
      <c r="H28" s="6" t="s">
        <v>51</v>
      </c>
      <c r="I28" s="6" t="s">
        <v>56</v>
      </c>
      <c r="J28" s="6" t="s">
        <v>61</v>
      </c>
      <c r="L28" s="16">
        <f t="shared" si="0"/>
        <v>0</v>
      </c>
      <c r="M28" s="16">
        <f t="shared" si="1"/>
        <v>0</v>
      </c>
      <c r="N28" s="16">
        <f>IF(I28="Not Automated",0,IF(I28="Parts of Policy Automated",0.25,IF(I28="Automated on Some Systems",0.5,IF(I28="Automated on Most Systems",0.75,IF(I28="Automated on All Systems",1,"INVALID")))))</f>
        <v>0</v>
      </c>
      <c r="O28" s="16">
        <f>IF(J28="Not Reported",0,IF(J28="Parts of Policy Reported",0.25,IF(J28="Reported on Some Systems",0.5,IF(J28="Reported on Most Systems",0.75,IF(J28="Reported on All Systems",1,"INVALID")))))</f>
        <v>0</v>
      </c>
      <c r="P28" s="3">
        <v>0</v>
      </c>
      <c r="T28" s="39" t="s">
        <v>263</v>
      </c>
      <c r="U28" s="3" t="s">
        <v>302</v>
      </c>
      <c r="V28" s="40" t="s">
        <v>303</v>
      </c>
    </row>
    <row r="29" spans="1:22" ht="129.6">
      <c r="A29" s="13" t="s">
        <v>920</v>
      </c>
      <c r="B29" s="39" t="s">
        <v>921</v>
      </c>
      <c r="C29" s="39" t="s">
        <v>922</v>
      </c>
      <c r="D29" s="20" t="s">
        <v>923</v>
      </c>
      <c r="E29" s="5" t="s">
        <v>488</v>
      </c>
      <c r="F29" s="5"/>
      <c r="G29" s="6" t="s">
        <v>45</v>
      </c>
      <c r="H29" s="6" t="s">
        <v>51</v>
      </c>
      <c r="I29" s="6" t="s">
        <v>56</v>
      </c>
      <c r="J29" s="6" t="s">
        <v>61</v>
      </c>
      <c r="L29" s="16">
        <f>IF(G29="No Policy",0,IF(G29="Informal Policy",0.25,IF(G29="Partial Written Policy",0.5,IF(G29="Written Policy",0.75,IF(G29="Approved Written Policy",1,"INVALID")))))</f>
        <v>0</v>
      </c>
      <c r="M29" s="16">
        <f>IF(H29="Not Implemented",0,IF(H29="Parts of Policy Implemented",0.25,IF(H29="Implemented on Some Systems",0.5,IF(H29="Implemented on Most Systems",0.75,IF(H29="Implemented on All Systems",1,"INVALID")))))</f>
        <v>0</v>
      </c>
      <c r="N29" s="16"/>
      <c r="O29" s="16"/>
      <c r="P29" s="3">
        <v>0</v>
      </c>
      <c r="T29" s="39" t="s">
        <v>263</v>
      </c>
      <c r="U29" s="3" t="s">
        <v>300</v>
      </c>
      <c r="V29" s="40" t="s">
        <v>299</v>
      </c>
    </row>
    <row r="30" spans="1:22" ht="216">
      <c r="A30" s="13" t="s">
        <v>920</v>
      </c>
      <c r="B30" s="39" t="s">
        <v>921</v>
      </c>
      <c r="C30" s="39" t="s">
        <v>922</v>
      </c>
      <c r="D30" s="20" t="s">
        <v>924</v>
      </c>
      <c r="E30" s="5" t="s">
        <v>490</v>
      </c>
      <c r="F30" s="5"/>
      <c r="G30" s="6" t="s">
        <v>45</v>
      </c>
      <c r="H30" s="6" t="s">
        <v>51</v>
      </c>
      <c r="I30" s="6" t="s">
        <v>56</v>
      </c>
      <c r="J30" s="6" t="s">
        <v>61</v>
      </c>
      <c r="L30" s="16">
        <f>IF(G30="No Policy",0,IF(G30="Informal Policy",0.25,IF(G30="Partial Written Policy",0.5,IF(G30="Written Policy",0.75,IF(G30="Approved Written Policy",1,"INVALID")))))</f>
        <v>0</v>
      </c>
      <c r="M30" s="16">
        <f>IF(H30="Not Implemented",0,IF(H30="Parts of Policy Implemented",0.25,IF(H30="Implemented on Some Systems",0.5,IF(H30="Implemented on Most Systems",0.75,IF(H30="Implemented on All Systems",1,"INVALID")))))</f>
        <v>0</v>
      </c>
      <c r="N30" s="16">
        <f>IF(I30="Not Automated",0,IF(I30="Parts of Policy Automated",0.25,IF(I30="Automated on Some Systems",0.5,IF(I30="Automated on Most Systems",0.75,IF(I30="Automated on All Systems",1,"INVALID")))))</f>
        <v>0</v>
      </c>
      <c r="O30" s="16">
        <f>IF(J30="Not Reported",0,IF(J30="Parts of Policy Reported",0.25,IF(J30="Reported on Some Systems",0.5,IF(J30="Reported on Most Systems",0.75,IF(J30="Reported on All Systems",1,"INVALID")))))</f>
        <v>0</v>
      </c>
      <c r="P30" s="3">
        <v>0</v>
      </c>
      <c r="T30" s="39" t="s">
        <v>263</v>
      </c>
      <c r="U30" s="3" t="s">
        <v>300</v>
      </c>
      <c r="V30" s="40" t="s">
        <v>301</v>
      </c>
    </row>
    <row r="31" spans="1:22" ht="57.6">
      <c r="A31" s="13" t="s">
        <v>925</v>
      </c>
      <c r="B31" s="39" t="s">
        <v>921</v>
      </c>
      <c r="C31" s="39" t="s">
        <v>926</v>
      </c>
      <c r="D31" s="20" t="s">
        <v>927</v>
      </c>
      <c r="E31" s="5" t="s">
        <v>488</v>
      </c>
      <c r="F31" s="5"/>
      <c r="G31" s="6" t="s">
        <v>45</v>
      </c>
      <c r="H31" s="6" t="s">
        <v>51</v>
      </c>
      <c r="I31" s="6" t="s">
        <v>56</v>
      </c>
      <c r="J31" s="6" t="s">
        <v>61</v>
      </c>
      <c r="L31" s="16">
        <f t="shared" ref="L31:L38" si="2">IF(G31="No Policy",0,IF(G31="Informal Policy",0.25,IF(G31="Partial Written Policy",0.5,IF(G31="Written Policy",0.75,IF(G31="Approved Written Policy",1,"INVALID")))))</f>
        <v>0</v>
      </c>
      <c r="M31" s="16">
        <f t="shared" ref="M31:M38" si="3">IF(H31="Not Implemented",0,IF(H31="Parts of Policy Implemented",0.25,IF(H31="Implemented on Some Systems",0.5,IF(H31="Implemented on Most Systems",0.75,IF(H31="Implemented on All Systems",1,"INVALID")))))</f>
        <v>0</v>
      </c>
      <c r="N31" s="16">
        <f>IF(I31="Not Automated",0,IF(I31="Parts of Policy Automated",0.25,IF(I31="Automated on Some Systems",0.5,IF(I31="Automated on Most Systems",0.75,IF(I31="Automated on All Systems",1,"INVALID")))))</f>
        <v>0</v>
      </c>
      <c r="O31" s="16">
        <f>IF(J31="Not Reported",0,IF(J31="Parts of Policy Reported",0.25,IF(J31="Reported on Some Systems",0.5,IF(J31="Reported on Most Systems",0.75,IF(J31="Reported on All Systems",1,"INVALID")))))</f>
        <v>0</v>
      </c>
      <c r="P31" s="3">
        <v>0</v>
      </c>
      <c r="T31" s="39" t="s">
        <v>263</v>
      </c>
      <c r="U31" s="3" t="s">
        <v>302</v>
      </c>
      <c r="V31" s="40" t="s">
        <v>303</v>
      </c>
    </row>
    <row r="32" spans="1:22" ht="216">
      <c r="A32" s="13" t="s">
        <v>925</v>
      </c>
      <c r="B32" s="39" t="s">
        <v>921</v>
      </c>
      <c r="C32" s="39" t="s">
        <v>926</v>
      </c>
      <c r="D32" s="20" t="s">
        <v>928</v>
      </c>
      <c r="E32" s="5" t="s">
        <v>490</v>
      </c>
      <c r="F32" s="5"/>
      <c r="G32" s="6" t="s">
        <v>45</v>
      </c>
      <c r="H32" s="6" t="s">
        <v>51</v>
      </c>
      <c r="I32" s="6" t="s">
        <v>56</v>
      </c>
      <c r="J32" s="6" t="s">
        <v>61</v>
      </c>
      <c r="L32" s="16">
        <f t="shared" si="2"/>
        <v>0</v>
      </c>
      <c r="M32" s="16">
        <f t="shared" si="3"/>
        <v>0</v>
      </c>
      <c r="N32" s="16"/>
      <c r="O32" s="16"/>
      <c r="P32" s="3">
        <v>0</v>
      </c>
      <c r="T32" s="39" t="s">
        <v>263</v>
      </c>
      <c r="U32" s="3" t="s">
        <v>300</v>
      </c>
      <c r="V32" s="40" t="s">
        <v>299</v>
      </c>
    </row>
    <row r="33" spans="1:22" ht="72">
      <c r="A33" s="13" t="s">
        <v>925</v>
      </c>
      <c r="B33" s="39" t="s">
        <v>921</v>
      </c>
      <c r="C33" s="39" t="s">
        <v>926</v>
      </c>
      <c r="D33" s="20" t="s">
        <v>929</v>
      </c>
      <c r="E33" s="5" t="s">
        <v>491</v>
      </c>
      <c r="F33" s="5"/>
      <c r="G33" s="6" t="s">
        <v>45</v>
      </c>
      <c r="H33" s="6" t="s">
        <v>51</v>
      </c>
      <c r="I33" s="6" t="s">
        <v>56</v>
      </c>
      <c r="J33" s="6" t="s">
        <v>61</v>
      </c>
      <c r="L33" s="16">
        <f t="shared" si="2"/>
        <v>0</v>
      </c>
      <c r="M33" s="16">
        <f t="shared" si="3"/>
        <v>0</v>
      </c>
      <c r="N33" s="16">
        <f>IF(I33="Not Automated",0,IF(I33="Parts of Policy Automated",0.25,IF(I33="Automated on Some Systems",0.5,IF(I33="Automated on Most Systems",0.75,IF(I33="Automated on All Systems",1,"INVALID")))))</f>
        <v>0</v>
      </c>
      <c r="O33" s="16">
        <f>IF(J33="Not Reported",0,IF(J33="Parts of Policy Reported",0.25,IF(J33="Reported on Some Systems",0.5,IF(J33="Reported on Most Systems",0.75,IF(J33="Reported on All Systems",1,"INVALID")))))</f>
        <v>0</v>
      </c>
      <c r="P33" s="3">
        <v>0</v>
      </c>
      <c r="T33" s="39" t="s">
        <v>263</v>
      </c>
      <c r="U33" s="3" t="s">
        <v>300</v>
      </c>
      <c r="V33" s="40" t="s">
        <v>301</v>
      </c>
    </row>
    <row r="34" spans="1:22" ht="57.6">
      <c r="A34" s="13" t="s">
        <v>930</v>
      </c>
      <c r="B34" s="39" t="s">
        <v>921</v>
      </c>
      <c r="C34" s="39" t="s">
        <v>931</v>
      </c>
      <c r="D34" s="20" t="s">
        <v>932</v>
      </c>
      <c r="E34" s="5" t="s">
        <v>488</v>
      </c>
      <c r="F34" s="5"/>
      <c r="G34" s="6" t="s">
        <v>45</v>
      </c>
      <c r="H34" s="6" t="s">
        <v>51</v>
      </c>
      <c r="I34" s="6" t="s">
        <v>56</v>
      </c>
      <c r="J34" s="6" t="s">
        <v>61</v>
      </c>
      <c r="L34" s="16">
        <f t="shared" si="2"/>
        <v>0</v>
      </c>
      <c r="M34" s="16">
        <f t="shared" si="3"/>
        <v>0</v>
      </c>
      <c r="N34" s="16">
        <f>IF(I34="Not Automated",0,IF(I34="Parts of Policy Automated",0.25,IF(I34="Automated on Some Systems",0.5,IF(I34="Automated on Most Systems",0.75,IF(I34="Automated on All Systems",1,"INVALID")))))</f>
        <v>0</v>
      </c>
      <c r="O34" s="16">
        <f>IF(J34="Not Reported",0,IF(J34="Parts of Policy Reported",0.25,IF(J34="Reported on Some Systems",0.5,IF(J34="Reported on Most Systems",0.75,IF(J34="Reported on All Systems",1,"INVALID")))))</f>
        <v>0</v>
      </c>
      <c r="P34" s="3">
        <v>0</v>
      </c>
      <c r="T34" s="39" t="s">
        <v>263</v>
      </c>
      <c r="U34" s="3" t="s">
        <v>302</v>
      </c>
      <c r="V34" s="40" t="s">
        <v>303</v>
      </c>
    </row>
    <row r="35" spans="1:22" ht="216">
      <c r="A35" s="13" t="s">
        <v>930</v>
      </c>
      <c r="B35" s="39" t="s">
        <v>921</v>
      </c>
      <c r="C35" s="39" t="s">
        <v>931</v>
      </c>
      <c r="D35" s="20" t="s">
        <v>933</v>
      </c>
      <c r="E35" s="5" t="s">
        <v>490</v>
      </c>
      <c r="F35" s="5"/>
      <c r="G35" s="6" t="s">
        <v>45</v>
      </c>
      <c r="H35" s="6" t="s">
        <v>51</v>
      </c>
      <c r="I35" s="6" t="s">
        <v>56</v>
      </c>
      <c r="J35" s="6" t="s">
        <v>61</v>
      </c>
      <c r="L35" s="16">
        <f t="shared" si="2"/>
        <v>0</v>
      </c>
      <c r="M35" s="16">
        <f t="shared" si="3"/>
        <v>0</v>
      </c>
      <c r="N35" s="16">
        <f>IF(I35="Not Automated",0,IF(I35="Parts of Policy Automated",0.25,IF(I35="Automated on Some Systems",0.5,IF(I35="Automated on Most Systems",0.75,IF(I35="Automated on All Systems",1,"INVALID")))))</f>
        <v>0</v>
      </c>
      <c r="O35" s="16">
        <f>IF(J35="Not Reported",0,IF(J35="Parts of Policy Reported",0.25,IF(J35="Reported on Some Systems",0.5,IF(J35="Reported on Most Systems",0.75,IF(J35="Reported on All Systems",1,"INVALID")))))</f>
        <v>0</v>
      </c>
      <c r="P35" s="3">
        <v>0</v>
      </c>
      <c r="T35" s="39" t="s">
        <v>263</v>
      </c>
      <c r="U35" s="3" t="s">
        <v>302</v>
      </c>
      <c r="V35" s="40" t="s">
        <v>303</v>
      </c>
    </row>
    <row r="36" spans="1:22" ht="57.6">
      <c r="A36" s="13" t="s">
        <v>934</v>
      </c>
      <c r="B36" s="39" t="s">
        <v>935</v>
      </c>
      <c r="C36" s="39" t="s">
        <v>936</v>
      </c>
      <c r="D36" s="20" t="s">
        <v>937</v>
      </c>
      <c r="E36" s="5" t="s">
        <v>488</v>
      </c>
      <c r="F36" s="5"/>
      <c r="G36" s="6" t="s">
        <v>45</v>
      </c>
      <c r="H36" s="6" t="s">
        <v>51</v>
      </c>
      <c r="I36" s="6" t="s">
        <v>56</v>
      </c>
      <c r="J36" s="6" t="s">
        <v>61</v>
      </c>
      <c r="L36" s="16">
        <f t="shared" si="2"/>
        <v>0</v>
      </c>
      <c r="M36" s="16">
        <f t="shared" si="3"/>
        <v>0</v>
      </c>
      <c r="N36" s="16"/>
      <c r="O36" s="16"/>
      <c r="P36" s="3">
        <v>0</v>
      </c>
      <c r="T36" s="39" t="s">
        <v>263</v>
      </c>
      <c r="U36" s="3" t="s">
        <v>300</v>
      </c>
      <c r="V36" s="40" t="s">
        <v>299</v>
      </c>
    </row>
    <row r="37" spans="1:22" ht="230.4">
      <c r="A37" s="13" t="s">
        <v>934</v>
      </c>
      <c r="B37" s="39" t="s">
        <v>935</v>
      </c>
      <c r="C37" s="39" t="s">
        <v>936</v>
      </c>
      <c r="D37" s="20" t="s">
        <v>938</v>
      </c>
      <c r="E37" s="5" t="s">
        <v>490</v>
      </c>
      <c r="F37" s="5" t="s">
        <v>939</v>
      </c>
      <c r="G37" s="6" t="s">
        <v>45</v>
      </c>
      <c r="H37" s="6" t="s">
        <v>51</v>
      </c>
      <c r="I37" s="6" t="s">
        <v>56</v>
      </c>
      <c r="J37" s="6" t="s">
        <v>61</v>
      </c>
      <c r="L37" s="16">
        <f t="shared" si="2"/>
        <v>0</v>
      </c>
      <c r="M37" s="16">
        <f t="shared" si="3"/>
        <v>0</v>
      </c>
      <c r="N37" s="16">
        <f>IF(I37="Not Automated",0,IF(I37="Parts of Policy Automated",0.25,IF(I37="Automated on Some Systems",0.5,IF(I37="Automated on Most Systems",0.75,IF(I37="Automated on All Systems",1,"INVALID")))))</f>
        <v>0</v>
      </c>
      <c r="O37" s="16">
        <f>IF(J37="Not Reported",0,IF(J37="Parts of Policy Reported",0.25,IF(J37="Reported on Some Systems",0.5,IF(J37="Reported on Most Systems",0.75,IF(J37="Reported on All Systems",1,"INVALID")))))</f>
        <v>0</v>
      </c>
      <c r="P37" s="3">
        <v>0</v>
      </c>
      <c r="T37" s="39" t="s">
        <v>263</v>
      </c>
      <c r="U37" s="3" t="s">
        <v>300</v>
      </c>
      <c r="V37" s="40" t="s">
        <v>301</v>
      </c>
    </row>
    <row r="38" spans="1:22" ht="57.6">
      <c r="A38" s="13" t="s">
        <v>940</v>
      </c>
      <c r="B38" s="39" t="s">
        <v>935</v>
      </c>
      <c r="C38" s="39" t="s">
        <v>941</v>
      </c>
      <c r="D38" s="20" t="s">
        <v>942</v>
      </c>
      <c r="E38" s="5" t="s">
        <v>488</v>
      </c>
      <c r="F38" s="5"/>
      <c r="G38" s="6" t="s">
        <v>45</v>
      </c>
      <c r="H38" s="6" t="s">
        <v>51</v>
      </c>
      <c r="I38" s="6" t="s">
        <v>56</v>
      </c>
      <c r="J38" s="6" t="s">
        <v>61</v>
      </c>
      <c r="L38" s="16">
        <f t="shared" si="2"/>
        <v>0</v>
      </c>
      <c r="M38" s="16">
        <f t="shared" si="3"/>
        <v>0</v>
      </c>
      <c r="N38" s="16">
        <f>IF(I38="Not Automated",0,IF(I38="Parts of Policy Automated",0.25,IF(I38="Automated on Some Systems",0.5,IF(I38="Automated on Most Systems",0.75,IF(I38="Automated on All Systems",1,"INVALID")))))</f>
        <v>0</v>
      </c>
      <c r="O38" s="16">
        <f>IF(J38="Not Reported",0,IF(J38="Parts of Policy Reported",0.25,IF(J38="Reported on Some Systems",0.5,IF(J38="Reported on Most Systems",0.75,IF(J38="Reported on All Systems",1,"INVALID")))))</f>
        <v>0</v>
      </c>
      <c r="P38" s="3">
        <v>0</v>
      </c>
      <c r="T38" s="39" t="s">
        <v>263</v>
      </c>
      <c r="U38" s="3" t="s">
        <v>302</v>
      </c>
      <c r="V38" s="40" t="s">
        <v>303</v>
      </c>
    </row>
    <row r="39" spans="1:22" ht="374.4">
      <c r="A39" s="13" t="s">
        <v>940</v>
      </c>
      <c r="B39" s="39" t="s">
        <v>935</v>
      </c>
      <c r="C39" s="39" t="s">
        <v>941</v>
      </c>
      <c r="D39" s="20" t="s">
        <v>943</v>
      </c>
      <c r="E39" s="5" t="s">
        <v>490</v>
      </c>
      <c r="F39" s="5"/>
      <c r="G39" s="6" t="s">
        <v>45</v>
      </c>
      <c r="H39" s="6" t="s">
        <v>51</v>
      </c>
      <c r="I39" s="6" t="s">
        <v>56</v>
      </c>
      <c r="J39" s="6" t="s">
        <v>61</v>
      </c>
      <c r="L39" s="16">
        <f t="shared" ref="L39:L70" si="4">IF(G39="No Policy",0,IF(G39="Informal Policy",0.25,IF(G39="Partial Written Policy",0.5,IF(G39="Written Policy",0.75,IF(G39="Approved Written Policy",1,"INVALID")))))</f>
        <v>0</v>
      </c>
      <c r="M39" s="16">
        <f t="shared" ref="M39:M70" si="5">IF(H39="Not Implemented",0,IF(H39="Parts of Policy Implemented",0.25,IF(H39="Implemented on Some Systems",0.5,IF(H39="Implemented on Most Systems",0.75,IF(H39="Implemented on All Systems",1,"INVALID")))))</f>
        <v>0</v>
      </c>
      <c r="N39" s="16">
        <f>IF(I39="Not Automated",0,IF(I39="Parts of Policy Automated",0.25,IF(I39="Automated on Some Systems",0.5,IF(I39="Automated on Most Systems",0.75,IF(I39="Automated on All Systems",1,"INVALID")))))</f>
        <v>0</v>
      </c>
      <c r="O39" s="16">
        <f>IF(J39="Not Reported",0,IF(J39="Parts of Policy Reported",0.25,IF(J39="Reported on Some Systems",0.5,IF(J39="Reported on Most Systems",0.75,IF(J39="Reported on All Systems",1,"INVALID")))))</f>
        <v>0</v>
      </c>
      <c r="P39" s="3">
        <v>0</v>
      </c>
      <c r="T39" s="39" t="s">
        <v>263</v>
      </c>
      <c r="U39" s="3" t="s">
        <v>302</v>
      </c>
      <c r="V39" s="40" t="s">
        <v>303</v>
      </c>
    </row>
    <row r="40" spans="1:22" ht="409.6">
      <c r="A40" s="13" t="s">
        <v>944</v>
      </c>
      <c r="B40" s="39" t="s">
        <v>945</v>
      </c>
      <c r="C40" s="39" t="s">
        <v>946</v>
      </c>
      <c r="D40" s="20" t="s">
        <v>947</v>
      </c>
      <c r="E40" s="5" t="s">
        <v>488</v>
      </c>
      <c r="F40" s="5" t="s">
        <v>948</v>
      </c>
      <c r="G40" s="6" t="s">
        <v>45</v>
      </c>
      <c r="H40" s="6" t="s">
        <v>51</v>
      </c>
      <c r="I40" s="6" t="s">
        <v>56</v>
      </c>
      <c r="J40" s="6" t="s">
        <v>61</v>
      </c>
      <c r="L40" s="16">
        <f t="shared" si="4"/>
        <v>0</v>
      </c>
      <c r="M40" s="16">
        <f t="shared" si="5"/>
        <v>0</v>
      </c>
      <c r="N40" s="16"/>
      <c r="O40" s="16"/>
      <c r="P40" s="3">
        <v>0</v>
      </c>
      <c r="T40" s="39" t="s">
        <v>263</v>
      </c>
      <c r="U40" s="3" t="s">
        <v>300</v>
      </c>
      <c r="V40" s="40" t="s">
        <v>299</v>
      </c>
    </row>
    <row r="41" spans="1:22" ht="409.6">
      <c r="A41" s="13" t="s">
        <v>944</v>
      </c>
      <c r="B41" s="39" t="s">
        <v>945</v>
      </c>
      <c r="C41" s="39" t="s">
        <v>946</v>
      </c>
      <c r="D41" s="20" t="s">
        <v>1111</v>
      </c>
      <c r="E41" s="5" t="s">
        <v>490</v>
      </c>
      <c r="F41" s="5" t="s">
        <v>949</v>
      </c>
      <c r="G41" s="6" t="s">
        <v>45</v>
      </c>
      <c r="H41" s="6" t="s">
        <v>51</v>
      </c>
      <c r="I41" s="6" t="s">
        <v>56</v>
      </c>
      <c r="J41" s="6" t="s">
        <v>61</v>
      </c>
      <c r="L41" s="16">
        <f t="shared" si="4"/>
        <v>0</v>
      </c>
      <c r="M41" s="16">
        <f t="shared" si="5"/>
        <v>0</v>
      </c>
      <c r="N41" s="16">
        <f>IF(I41="Not Automated",0,IF(I41="Parts of Policy Automated",0.25,IF(I41="Automated on Some Systems",0.5,IF(I41="Automated on Most Systems",0.75,IF(I41="Automated on All Systems",1,"INVALID")))))</f>
        <v>0</v>
      </c>
      <c r="O41" s="16">
        <f>IF(J41="Not Reported",0,IF(J41="Parts of Policy Reported",0.25,IF(J41="Reported on Some Systems",0.5,IF(J41="Reported on Most Systems",0.75,IF(J41="Reported on All Systems",1,"INVALID")))))</f>
        <v>0</v>
      </c>
      <c r="P41" s="3">
        <v>0</v>
      </c>
      <c r="T41" s="39" t="s">
        <v>263</v>
      </c>
      <c r="U41" s="3" t="s">
        <v>300</v>
      </c>
      <c r="V41" s="40" t="s">
        <v>301</v>
      </c>
    </row>
    <row r="42" spans="1:22" ht="144">
      <c r="A42" s="13" t="s">
        <v>944</v>
      </c>
      <c r="B42" s="39" t="s">
        <v>945</v>
      </c>
      <c r="C42" s="39" t="s">
        <v>946</v>
      </c>
      <c r="D42" s="20" t="s">
        <v>950</v>
      </c>
      <c r="E42" s="5" t="s">
        <v>512</v>
      </c>
      <c r="F42" s="5"/>
      <c r="G42" s="6" t="s">
        <v>45</v>
      </c>
      <c r="H42" s="6" t="s">
        <v>51</v>
      </c>
      <c r="I42" s="6" t="s">
        <v>56</v>
      </c>
      <c r="J42" s="6" t="s">
        <v>61</v>
      </c>
      <c r="L42" s="16">
        <f t="shared" si="4"/>
        <v>0</v>
      </c>
      <c r="M42" s="16">
        <f t="shared" si="5"/>
        <v>0</v>
      </c>
      <c r="N42" s="16">
        <f>IF(I42="Not Automated",0,IF(I42="Parts of Policy Automated",0.25,IF(I42="Automated on Some Systems",0.5,IF(I42="Automated on Most Systems",0.75,IF(I42="Automated on All Systems",1,"INVALID")))))</f>
        <v>0</v>
      </c>
      <c r="O42" s="16">
        <f>IF(J42="Not Reported",0,IF(J42="Parts of Policy Reported",0.25,IF(J42="Reported on Some Systems",0.5,IF(J42="Reported on Most Systems",0.75,IF(J42="Reported on All Systems",1,"INVALID")))))</f>
        <v>0</v>
      </c>
      <c r="P42" s="3">
        <v>0</v>
      </c>
      <c r="T42" s="39" t="s">
        <v>263</v>
      </c>
      <c r="U42" s="3" t="s">
        <v>302</v>
      </c>
      <c r="V42" s="40" t="s">
        <v>303</v>
      </c>
    </row>
    <row r="43" spans="1:22" ht="57.6">
      <c r="A43" s="13" t="s">
        <v>951</v>
      </c>
      <c r="B43" s="39" t="s">
        <v>945</v>
      </c>
      <c r="C43" s="39" t="s">
        <v>952</v>
      </c>
      <c r="D43" s="20" t="s">
        <v>953</v>
      </c>
      <c r="E43" s="5" t="s">
        <v>488</v>
      </c>
      <c r="F43" s="5"/>
      <c r="G43" s="6" t="s">
        <v>45</v>
      </c>
      <c r="H43" s="6" t="s">
        <v>51</v>
      </c>
      <c r="I43" s="6" t="s">
        <v>56</v>
      </c>
      <c r="J43" s="6" t="s">
        <v>61</v>
      </c>
      <c r="L43" s="16">
        <f t="shared" si="4"/>
        <v>0</v>
      </c>
      <c r="M43" s="16">
        <f t="shared" si="5"/>
        <v>0</v>
      </c>
      <c r="N43" s="16">
        <f>IF(I43="Not Automated",0,IF(I43="Parts of Policy Automated",0.25,IF(I43="Automated on Some Systems",0.5,IF(I43="Automated on Most Systems",0.75,IF(I43="Automated on All Systems",1,"INVALID")))))</f>
        <v>0</v>
      </c>
      <c r="O43" s="16">
        <f>IF(J43="Not Reported",0,IF(J43="Parts of Policy Reported",0.25,IF(J43="Reported on Some Systems",0.5,IF(J43="Reported on Most Systems",0.75,IF(J43="Reported on All Systems",1,"INVALID")))))</f>
        <v>0</v>
      </c>
      <c r="P43" s="3">
        <v>0</v>
      </c>
      <c r="T43" s="39" t="s">
        <v>263</v>
      </c>
      <c r="U43" s="3" t="s">
        <v>302</v>
      </c>
      <c r="V43" s="40" t="s">
        <v>303</v>
      </c>
    </row>
    <row r="44" spans="1:22" ht="86.4">
      <c r="A44" s="13" t="s">
        <v>951</v>
      </c>
      <c r="B44" s="39" t="s">
        <v>945</v>
      </c>
      <c r="C44" s="39" t="s">
        <v>952</v>
      </c>
      <c r="D44" s="20" t="s">
        <v>954</v>
      </c>
      <c r="E44" s="5" t="s">
        <v>490</v>
      </c>
      <c r="F44" s="5"/>
      <c r="G44" s="6" t="s">
        <v>45</v>
      </c>
      <c r="H44" s="6" t="s">
        <v>51</v>
      </c>
      <c r="I44" s="6" t="s">
        <v>56</v>
      </c>
      <c r="J44" s="6" t="s">
        <v>61</v>
      </c>
      <c r="L44" s="16">
        <f t="shared" si="4"/>
        <v>0</v>
      </c>
      <c r="M44" s="16">
        <f t="shared" si="5"/>
        <v>0</v>
      </c>
      <c r="N44" s="16"/>
      <c r="O44" s="16"/>
      <c r="P44" s="3">
        <v>0</v>
      </c>
      <c r="T44" s="39" t="s">
        <v>263</v>
      </c>
      <c r="U44" s="3" t="s">
        <v>300</v>
      </c>
      <c r="V44" s="40" t="s">
        <v>299</v>
      </c>
    </row>
    <row r="45" spans="1:22" ht="259.2">
      <c r="A45" s="13" t="s">
        <v>955</v>
      </c>
      <c r="B45" s="39" t="s">
        <v>956</v>
      </c>
      <c r="C45" s="39" t="s">
        <v>957</v>
      </c>
      <c r="D45" s="20" t="s">
        <v>958</v>
      </c>
      <c r="E45" s="5" t="s">
        <v>488</v>
      </c>
      <c r="F45" s="5" t="s">
        <v>959</v>
      </c>
      <c r="G45" s="6" t="s">
        <v>45</v>
      </c>
      <c r="H45" s="6" t="s">
        <v>51</v>
      </c>
      <c r="I45" s="6" t="s">
        <v>56</v>
      </c>
      <c r="J45" s="6" t="s">
        <v>61</v>
      </c>
      <c r="L45" s="16">
        <f t="shared" si="4"/>
        <v>0</v>
      </c>
      <c r="M45" s="16">
        <f t="shared" si="5"/>
        <v>0</v>
      </c>
      <c r="N45" s="16">
        <f>IF(I45="Not Automated",0,IF(I45="Parts of Policy Automated",0.25,IF(I45="Automated on Some Systems",0.5,IF(I45="Automated on Most Systems",0.75,IF(I45="Automated on All Systems",1,"INVALID")))))</f>
        <v>0</v>
      </c>
      <c r="O45" s="16">
        <f>IF(J45="Not Reported",0,IF(J45="Parts of Policy Reported",0.25,IF(J45="Reported on Some Systems",0.5,IF(J45="Reported on Most Systems",0.75,IF(J45="Reported on All Systems",1,"INVALID")))))</f>
        <v>0</v>
      </c>
      <c r="P45" s="3">
        <v>0</v>
      </c>
      <c r="T45" s="39" t="s">
        <v>263</v>
      </c>
      <c r="U45" s="3" t="s">
        <v>300</v>
      </c>
      <c r="V45" s="40" t="s">
        <v>301</v>
      </c>
    </row>
    <row r="46" spans="1:22" ht="115.2">
      <c r="A46" s="13" t="s">
        <v>955</v>
      </c>
      <c r="B46" s="39" t="s">
        <v>956</v>
      </c>
      <c r="C46" s="39" t="s">
        <v>957</v>
      </c>
      <c r="D46" s="20" t="s">
        <v>960</v>
      </c>
      <c r="E46" s="5" t="s">
        <v>490</v>
      </c>
      <c r="F46" s="5" t="s">
        <v>961</v>
      </c>
      <c r="G46" s="6" t="s">
        <v>45</v>
      </c>
      <c r="H46" s="6" t="s">
        <v>51</v>
      </c>
      <c r="I46" s="6" t="s">
        <v>56</v>
      </c>
      <c r="J46" s="6" t="s">
        <v>61</v>
      </c>
      <c r="L46" s="16">
        <f t="shared" si="4"/>
        <v>0</v>
      </c>
      <c r="M46" s="16">
        <f t="shared" si="5"/>
        <v>0</v>
      </c>
      <c r="N46" s="16">
        <f>IF(I46="Not Automated",0,IF(I46="Parts of Policy Automated",0.25,IF(I46="Automated on Some Systems",0.5,IF(I46="Automated on Most Systems",0.75,IF(I46="Automated on All Systems",1,"INVALID")))))</f>
        <v>0</v>
      </c>
      <c r="O46" s="16">
        <f>IF(J46="Not Reported",0,IF(J46="Parts of Policy Reported",0.25,IF(J46="Reported on Some Systems",0.5,IF(J46="Reported on Most Systems",0.75,IF(J46="Reported on All Systems",1,"INVALID")))))</f>
        <v>0</v>
      </c>
      <c r="P46" s="3">
        <v>0</v>
      </c>
      <c r="T46" s="39" t="s">
        <v>263</v>
      </c>
      <c r="U46" s="3" t="s">
        <v>302</v>
      </c>
      <c r="V46" s="40" t="s">
        <v>303</v>
      </c>
    </row>
    <row r="47" spans="1:22" ht="115.2">
      <c r="A47" s="13" t="s">
        <v>955</v>
      </c>
      <c r="B47" s="39" t="s">
        <v>956</v>
      </c>
      <c r="C47" s="39" t="s">
        <v>957</v>
      </c>
      <c r="D47" s="20" t="s">
        <v>962</v>
      </c>
      <c r="E47" s="5" t="s">
        <v>491</v>
      </c>
      <c r="F47" s="5"/>
      <c r="G47" s="6" t="s">
        <v>45</v>
      </c>
      <c r="H47" s="6" t="s">
        <v>51</v>
      </c>
      <c r="I47" s="6" t="s">
        <v>56</v>
      </c>
      <c r="J47" s="6" t="s">
        <v>61</v>
      </c>
      <c r="L47" s="16">
        <f t="shared" si="4"/>
        <v>0</v>
      </c>
      <c r="M47" s="16">
        <f t="shared" si="5"/>
        <v>0</v>
      </c>
      <c r="N47" s="16">
        <f>IF(I47="Not Automated",0,IF(I47="Parts of Policy Automated",0.25,IF(I47="Automated on Some Systems",0.5,IF(I47="Automated on Most Systems",0.75,IF(I47="Automated on All Systems",1,"INVALID")))))</f>
        <v>0</v>
      </c>
      <c r="O47" s="16">
        <f>IF(J47="Not Reported",0,IF(J47="Parts of Policy Reported",0.25,IF(J47="Reported on Some Systems",0.5,IF(J47="Reported on Most Systems",0.75,IF(J47="Reported on All Systems",1,"INVALID")))))</f>
        <v>0</v>
      </c>
      <c r="P47" s="3">
        <v>0</v>
      </c>
      <c r="T47" s="39" t="s">
        <v>263</v>
      </c>
      <c r="U47" s="3" t="s">
        <v>302</v>
      </c>
      <c r="V47" s="40" t="s">
        <v>303</v>
      </c>
    </row>
    <row r="48" spans="1:22" ht="57.6">
      <c r="A48" s="13" t="s">
        <v>955</v>
      </c>
      <c r="B48" s="39" t="s">
        <v>956</v>
      </c>
      <c r="C48" s="39" t="s">
        <v>957</v>
      </c>
      <c r="D48" s="20" t="s">
        <v>297</v>
      </c>
      <c r="E48" s="5" t="s">
        <v>512</v>
      </c>
      <c r="F48" s="5"/>
      <c r="G48" s="6" t="s">
        <v>45</v>
      </c>
      <c r="H48" s="6" t="s">
        <v>51</v>
      </c>
      <c r="I48" s="6" t="s">
        <v>56</v>
      </c>
      <c r="J48" s="6" t="s">
        <v>61</v>
      </c>
      <c r="L48" s="16">
        <f t="shared" si="4"/>
        <v>0</v>
      </c>
      <c r="M48" s="16">
        <f t="shared" si="5"/>
        <v>0</v>
      </c>
      <c r="N48" s="16"/>
      <c r="O48" s="16"/>
      <c r="P48" s="3">
        <v>0</v>
      </c>
      <c r="T48" s="39" t="s">
        <v>263</v>
      </c>
      <c r="U48" s="3" t="s">
        <v>300</v>
      </c>
      <c r="V48" s="40" t="s">
        <v>299</v>
      </c>
    </row>
    <row r="49" spans="1:22" ht="331.2">
      <c r="A49" s="13" t="s">
        <v>963</v>
      </c>
      <c r="B49" s="39" t="s">
        <v>964</v>
      </c>
      <c r="C49" s="39" t="s">
        <v>965</v>
      </c>
      <c r="D49" s="20" t="s">
        <v>966</v>
      </c>
      <c r="E49" s="5" t="s">
        <v>488</v>
      </c>
      <c r="F49" s="5" t="s">
        <v>967</v>
      </c>
      <c r="G49" s="6" t="s">
        <v>45</v>
      </c>
      <c r="H49" s="6" t="s">
        <v>51</v>
      </c>
      <c r="I49" s="6" t="s">
        <v>56</v>
      </c>
      <c r="J49" s="6" t="s">
        <v>61</v>
      </c>
      <c r="L49" s="16">
        <f t="shared" si="4"/>
        <v>0</v>
      </c>
      <c r="M49" s="16">
        <f t="shared" si="5"/>
        <v>0</v>
      </c>
      <c r="N49" s="16">
        <f>IF(I49="Not Automated",0,IF(I49="Parts of Policy Automated",0.25,IF(I49="Automated on Some Systems",0.5,IF(I49="Automated on Most Systems",0.75,IF(I49="Automated on All Systems",1,"INVALID")))))</f>
        <v>0</v>
      </c>
      <c r="O49" s="16">
        <f>IF(J49="Not Reported",0,IF(J49="Parts of Policy Reported",0.25,IF(J49="Reported on Some Systems",0.5,IF(J49="Reported on Most Systems",0.75,IF(J49="Reported on All Systems",1,"INVALID")))))</f>
        <v>0</v>
      </c>
      <c r="P49" s="3">
        <v>0</v>
      </c>
      <c r="T49" s="39" t="s">
        <v>263</v>
      </c>
      <c r="U49" s="3" t="s">
        <v>300</v>
      </c>
      <c r="V49" s="40" t="s">
        <v>301</v>
      </c>
    </row>
    <row r="50" spans="1:22" ht="409.6">
      <c r="A50" s="13" t="s">
        <v>963</v>
      </c>
      <c r="B50" s="39" t="s">
        <v>964</v>
      </c>
      <c r="C50" s="39" t="s">
        <v>965</v>
      </c>
      <c r="D50" s="20" t="s">
        <v>968</v>
      </c>
      <c r="E50" s="5" t="s">
        <v>490</v>
      </c>
      <c r="F50" s="5" t="s">
        <v>969</v>
      </c>
      <c r="G50" s="6" t="s">
        <v>45</v>
      </c>
      <c r="H50" s="6" t="s">
        <v>51</v>
      </c>
      <c r="I50" s="6" t="s">
        <v>56</v>
      </c>
      <c r="J50" s="6" t="s">
        <v>61</v>
      </c>
      <c r="L50" s="16">
        <f t="shared" si="4"/>
        <v>0</v>
      </c>
      <c r="M50" s="16">
        <f t="shared" si="5"/>
        <v>0</v>
      </c>
      <c r="N50" s="16">
        <f>IF(I50="Not Automated",0,IF(I50="Parts of Policy Automated",0.25,IF(I50="Automated on Some Systems",0.5,IF(I50="Automated on Most Systems",0.75,IF(I50="Automated on All Systems",1,"INVALID")))))</f>
        <v>0</v>
      </c>
      <c r="O50" s="16">
        <f>IF(J50="Not Reported",0,IF(J50="Parts of Policy Reported",0.25,IF(J50="Reported on Some Systems",0.5,IF(J50="Reported on Most Systems",0.75,IF(J50="Reported on All Systems",1,"INVALID")))))</f>
        <v>0</v>
      </c>
      <c r="P50" s="3">
        <v>0</v>
      </c>
      <c r="T50" s="39" t="s">
        <v>263</v>
      </c>
      <c r="U50" s="3" t="s">
        <v>302</v>
      </c>
      <c r="V50" s="40" t="s">
        <v>303</v>
      </c>
    </row>
    <row r="51" spans="1:22" ht="409.6">
      <c r="A51" s="13" t="s">
        <v>963</v>
      </c>
      <c r="B51" s="39" t="s">
        <v>964</v>
      </c>
      <c r="C51" s="39" t="s">
        <v>965</v>
      </c>
      <c r="D51" s="20" t="s">
        <v>970</v>
      </c>
      <c r="E51" s="5" t="s">
        <v>491</v>
      </c>
      <c r="F51" s="5" t="s">
        <v>971</v>
      </c>
      <c r="G51" s="6" t="s">
        <v>45</v>
      </c>
      <c r="H51" s="6" t="s">
        <v>51</v>
      </c>
      <c r="I51" s="6" t="s">
        <v>56</v>
      </c>
      <c r="J51" s="6" t="s">
        <v>61</v>
      </c>
      <c r="L51" s="16">
        <f t="shared" si="4"/>
        <v>0</v>
      </c>
      <c r="M51" s="16">
        <f t="shared" si="5"/>
        <v>0</v>
      </c>
      <c r="N51" s="16">
        <f>IF(I51="Not Automated",0,IF(I51="Parts of Policy Automated",0.25,IF(I51="Automated on Some Systems",0.5,IF(I51="Automated on Most Systems",0.75,IF(I51="Automated on All Systems",1,"INVALID")))))</f>
        <v>0</v>
      </c>
      <c r="O51" s="16">
        <f>IF(J51="Not Reported",0,IF(J51="Parts of Policy Reported",0.25,IF(J51="Reported on Some Systems",0.5,IF(J51="Reported on Most Systems",0.75,IF(J51="Reported on All Systems",1,"INVALID")))))</f>
        <v>0</v>
      </c>
      <c r="P51" s="3">
        <v>0</v>
      </c>
      <c r="T51" s="39" t="s">
        <v>263</v>
      </c>
      <c r="U51" s="3" t="s">
        <v>302</v>
      </c>
      <c r="V51" s="40" t="s">
        <v>303</v>
      </c>
    </row>
    <row r="52" spans="1:22" ht="201.6">
      <c r="A52" s="13" t="s">
        <v>963</v>
      </c>
      <c r="B52" s="39" t="s">
        <v>964</v>
      </c>
      <c r="C52" s="39" t="s">
        <v>965</v>
      </c>
      <c r="D52" s="20" t="s">
        <v>972</v>
      </c>
      <c r="E52" s="5" t="s">
        <v>512</v>
      </c>
      <c r="F52" s="5"/>
      <c r="G52" s="6" t="s">
        <v>45</v>
      </c>
      <c r="H52" s="6" t="s">
        <v>51</v>
      </c>
      <c r="I52" s="6" t="s">
        <v>56</v>
      </c>
      <c r="J52" s="6" t="s">
        <v>61</v>
      </c>
      <c r="L52" s="16">
        <f t="shared" si="4"/>
        <v>0</v>
      </c>
      <c r="M52" s="16">
        <f t="shared" si="5"/>
        <v>0</v>
      </c>
      <c r="N52" s="16"/>
      <c r="O52" s="16"/>
      <c r="P52" s="3">
        <v>0</v>
      </c>
      <c r="T52" s="39" t="s">
        <v>263</v>
      </c>
      <c r="U52" s="3" t="s">
        <v>300</v>
      </c>
      <c r="V52" s="40" t="s">
        <v>299</v>
      </c>
    </row>
    <row r="53" spans="1:22" ht="57.6">
      <c r="A53" s="13" t="s">
        <v>973</v>
      </c>
      <c r="B53" s="39" t="s">
        <v>964</v>
      </c>
      <c r="C53" s="39" t="s">
        <v>974</v>
      </c>
      <c r="D53" s="20" t="s">
        <v>975</v>
      </c>
      <c r="E53" s="5" t="s">
        <v>488</v>
      </c>
      <c r="F53" s="5"/>
      <c r="G53" s="6" t="s">
        <v>45</v>
      </c>
      <c r="H53" s="6" t="s">
        <v>51</v>
      </c>
      <c r="I53" s="6" t="s">
        <v>56</v>
      </c>
      <c r="J53" s="6" t="s">
        <v>61</v>
      </c>
      <c r="L53" s="16">
        <f t="shared" si="4"/>
        <v>0</v>
      </c>
      <c r="M53" s="16">
        <f t="shared" si="5"/>
        <v>0</v>
      </c>
      <c r="N53" s="16">
        <f t="shared" ref="N53:N79" si="6">IF(I53="Not Automated",0,IF(I53="Parts of Policy Automated",0.25,IF(I53="Automated on Some Systems",0.5,IF(I53="Automated on Most Systems",0.75,IF(I53="Automated on All Systems",1,"INVALID")))))</f>
        <v>0</v>
      </c>
      <c r="O53" s="16">
        <f t="shared" ref="O53:O79" si="7">IF(J53="Not Reported",0,IF(J53="Parts of Policy Reported",0.25,IF(J53="Reported on Some Systems",0.5,IF(J53="Reported on Most Systems",0.75,IF(J53="Reported on All Systems",1,"INVALID")))))</f>
        <v>0</v>
      </c>
      <c r="P53" s="3">
        <v>0</v>
      </c>
      <c r="T53" s="39" t="s">
        <v>263</v>
      </c>
      <c r="U53" s="3" t="s">
        <v>300</v>
      </c>
      <c r="V53" s="40" t="s">
        <v>301</v>
      </c>
    </row>
    <row r="54" spans="1:22" ht="216">
      <c r="A54" s="13" t="s">
        <v>973</v>
      </c>
      <c r="B54" s="39" t="s">
        <v>964</v>
      </c>
      <c r="C54" s="39" t="s">
        <v>974</v>
      </c>
      <c r="D54" s="20" t="s">
        <v>976</v>
      </c>
      <c r="E54" s="5" t="s">
        <v>490</v>
      </c>
      <c r="F54" s="5"/>
      <c r="G54" s="6" t="s">
        <v>45</v>
      </c>
      <c r="H54" s="6" t="s">
        <v>51</v>
      </c>
      <c r="I54" s="6" t="s">
        <v>56</v>
      </c>
      <c r="J54" s="6" t="s">
        <v>61</v>
      </c>
      <c r="L54" s="16">
        <f t="shared" si="4"/>
        <v>0</v>
      </c>
      <c r="M54" s="16">
        <f t="shared" si="5"/>
        <v>0</v>
      </c>
      <c r="N54" s="16">
        <f t="shared" si="6"/>
        <v>0</v>
      </c>
      <c r="O54" s="16">
        <f t="shared" si="7"/>
        <v>0</v>
      </c>
      <c r="P54" s="3">
        <v>0</v>
      </c>
      <c r="T54" s="39" t="s">
        <v>263</v>
      </c>
      <c r="U54" s="3" t="s">
        <v>302</v>
      </c>
      <c r="V54" s="40" t="s">
        <v>303</v>
      </c>
    </row>
    <row r="55" spans="1:22" ht="129.6">
      <c r="A55" s="13" t="s">
        <v>977</v>
      </c>
      <c r="B55" s="39" t="s">
        <v>978</v>
      </c>
      <c r="C55" s="39" t="s">
        <v>979</v>
      </c>
      <c r="D55" s="20" t="s">
        <v>980</v>
      </c>
      <c r="E55" s="5" t="s">
        <v>488</v>
      </c>
      <c r="F55" s="5"/>
      <c r="G55" s="6" t="s">
        <v>45</v>
      </c>
      <c r="H55" s="6" t="s">
        <v>51</v>
      </c>
      <c r="I55" s="6" t="s">
        <v>56</v>
      </c>
      <c r="J55" s="6" t="s">
        <v>61</v>
      </c>
      <c r="L55" s="16">
        <f t="shared" si="4"/>
        <v>0</v>
      </c>
      <c r="M55" s="16">
        <f t="shared" si="5"/>
        <v>0</v>
      </c>
      <c r="N55" s="16">
        <f t="shared" si="6"/>
        <v>0</v>
      </c>
      <c r="O55" s="16">
        <f t="shared" si="7"/>
        <v>0</v>
      </c>
      <c r="P55" s="3">
        <v>0</v>
      </c>
      <c r="T55" s="39" t="s">
        <v>263</v>
      </c>
      <c r="U55" s="3" t="s">
        <v>300</v>
      </c>
      <c r="V55" s="40" t="s">
        <v>301</v>
      </c>
    </row>
    <row r="56" spans="1:22" ht="172.8">
      <c r="A56" s="13" t="s">
        <v>977</v>
      </c>
      <c r="B56" s="39" t="s">
        <v>978</v>
      </c>
      <c r="C56" s="39" t="s">
        <v>979</v>
      </c>
      <c r="D56" s="20" t="s">
        <v>981</v>
      </c>
      <c r="E56" s="5" t="s">
        <v>490</v>
      </c>
      <c r="F56" s="5"/>
      <c r="G56" s="6" t="s">
        <v>45</v>
      </c>
      <c r="H56" s="6" t="s">
        <v>51</v>
      </c>
      <c r="I56" s="6" t="s">
        <v>56</v>
      </c>
      <c r="J56" s="6" t="s">
        <v>61</v>
      </c>
      <c r="L56" s="16">
        <f t="shared" si="4"/>
        <v>0</v>
      </c>
      <c r="M56" s="16">
        <f t="shared" si="5"/>
        <v>0</v>
      </c>
      <c r="N56" s="16">
        <f t="shared" si="6"/>
        <v>0</v>
      </c>
      <c r="O56" s="16">
        <f t="shared" si="7"/>
        <v>0</v>
      </c>
      <c r="P56" s="3">
        <v>0</v>
      </c>
      <c r="T56" s="39" t="s">
        <v>263</v>
      </c>
      <c r="U56" s="3" t="s">
        <v>302</v>
      </c>
      <c r="V56" s="40" t="s">
        <v>303</v>
      </c>
    </row>
    <row r="57" spans="1:22" ht="43.2">
      <c r="A57" s="13" t="s">
        <v>977</v>
      </c>
      <c r="B57" s="39" t="s">
        <v>978</v>
      </c>
      <c r="C57" s="39" t="s">
        <v>979</v>
      </c>
      <c r="D57" s="20" t="s">
        <v>982</v>
      </c>
      <c r="E57" s="5" t="s">
        <v>491</v>
      </c>
      <c r="F57" s="5" t="s">
        <v>983</v>
      </c>
      <c r="G57" s="6" t="s">
        <v>45</v>
      </c>
      <c r="H57" s="6" t="s">
        <v>51</v>
      </c>
      <c r="I57" s="6" t="s">
        <v>56</v>
      </c>
      <c r="J57" s="6" t="s">
        <v>61</v>
      </c>
      <c r="L57" s="16">
        <f t="shared" si="4"/>
        <v>0</v>
      </c>
      <c r="M57" s="16">
        <f t="shared" si="5"/>
        <v>0</v>
      </c>
      <c r="N57" s="16">
        <f t="shared" si="6"/>
        <v>0</v>
      </c>
      <c r="O57" s="16">
        <f t="shared" si="7"/>
        <v>0</v>
      </c>
      <c r="P57" s="3">
        <v>0</v>
      </c>
      <c r="T57" s="39" t="s">
        <v>263</v>
      </c>
      <c r="U57" s="3" t="s">
        <v>300</v>
      </c>
      <c r="V57" s="40" t="s">
        <v>301</v>
      </c>
    </row>
    <row r="58" spans="1:22" ht="57.6">
      <c r="A58" s="13" t="s">
        <v>977</v>
      </c>
      <c r="B58" s="39" t="s">
        <v>978</v>
      </c>
      <c r="C58" s="39" t="s">
        <v>979</v>
      </c>
      <c r="D58" s="20" t="s">
        <v>984</v>
      </c>
      <c r="E58" s="5" t="s">
        <v>512</v>
      </c>
      <c r="F58" s="5"/>
      <c r="G58" s="6" t="s">
        <v>45</v>
      </c>
      <c r="H58" s="6" t="s">
        <v>51</v>
      </c>
      <c r="I58" s="6" t="s">
        <v>56</v>
      </c>
      <c r="J58" s="6" t="s">
        <v>61</v>
      </c>
      <c r="L58" s="16">
        <f t="shared" si="4"/>
        <v>0</v>
      </c>
      <c r="M58" s="16">
        <f t="shared" si="5"/>
        <v>0</v>
      </c>
      <c r="N58" s="16">
        <f t="shared" si="6"/>
        <v>0</v>
      </c>
      <c r="O58" s="16">
        <f t="shared" si="7"/>
        <v>0</v>
      </c>
      <c r="P58" s="3">
        <v>0</v>
      </c>
      <c r="T58" s="39" t="s">
        <v>263</v>
      </c>
      <c r="U58" s="3" t="s">
        <v>302</v>
      </c>
      <c r="V58" s="40" t="s">
        <v>303</v>
      </c>
    </row>
    <row r="59" spans="1:22" ht="187.2">
      <c r="A59" s="13" t="s">
        <v>985</v>
      </c>
      <c r="B59" s="39" t="s">
        <v>978</v>
      </c>
      <c r="C59" s="39" t="s">
        <v>986</v>
      </c>
      <c r="D59" s="20" t="s">
        <v>987</v>
      </c>
      <c r="E59" s="5" t="s">
        <v>488</v>
      </c>
      <c r="F59" s="5"/>
      <c r="G59" s="6" t="s">
        <v>45</v>
      </c>
      <c r="H59" s="6" t="s">
        <v>51</v>
      </c>
      <c r="I59" s="6" t="s">
        <v>56</v>
      </c>
      <c r="J59" s="6" t="s">
        <v>61</v>
      </c>
      <c r="L59" s="16">
        <f t="shared" si="4"/>
        <v>0</v>
      </c>
      <c r="M59" s="16">
        <f t="shared" si="5"/>
        <v>0</v>
      </c>
      <c r="N59" s="16">
        <f t="shared" si="6"/>
        <v>0</v>
      </c>
      <c r="O59" s="16">
        <f t="shared" si="7"/>
        <v>0</v>
      </c>
      <c r="P59" s="3">
        <v>0</v>
      </c>
      <c r="T59" s="39" t="s">
        <v>263</v>
      </c>
      <c r="U59" s="3" t="s">
        <v>300</v>
      </c>
      <c r="V59" s="40" t="s">
        <v>301</v>
      </c>
    </row>
    <row r="60" spans="1:22" ht="57.6">
      <c r="A60" s="13" t="s">
        <v>985</v>
      </c>
      <c r="B60" s="39" t="s">
        <v>978</v>
      </c>
      <c r="C60" s="39" t="s">
        <v>986</v>
      </c>
      <c r="D60" s="20" t="s">
        <v>988</v>
      </c>
      <c r="E60" s="5" t="s">
        <v>490</v>
      </c>
      <c r="F60" s="5"/>
      <c r="G60" s="6" t="s">
        <v>45</v>
      </c>
      <c r="H60" s="6" t="s">
        <v>51</v>
      </c>
      <c r="I60" s="6" t="s">
        <v>56</v>
      </c>
      <c r="J60" s="6" t="s">
        <v>61</v>
      </c>
      <c r="L60" s="16">
        <f t="shared" si="4"/>
        <v>0</v>
      </c>
      <c r="M60" s="16">
        <f t="shared" si="5"/>
        <v>0</v>
      </c>
      <c r="N60" s="16">
        <f t="shared" si="6"/>
        <v>0</v>
      </c>
      <c r="O60" s="16">
        <f t="shared" si="7"/>
        <v>0</v>
      </c>
      <c r="P60" s="3">
        <v>0</v>
      </c>
      <c r="T60" s="39" t="s">
        <v>263</v>
      </c>
      <c r="U60" s="3" t="s">
        <v>302</v>
      </c>
      <c r="V60" s="40" t="s">
        <v>303</v>
      </c>
    </row>
    <row r="61" spans="1:22" ht="100.8">
      <c r="A61" s="13" t="s">
        <v>989</v>
      </c>
      <c r="B61" s="39" t="s">
        <v>978</v>
      </c>
      <c r="C61" s="39" t="s">
        <v>990</v>
      </c>
      <c r="D61" s="20" t="s">
        <v>991</v>
      </c>
      <c r="E61" s="5" t="s">
        <v>488</v>
      </c>
      <c r="F61" s="5"/>
      <c r="G61" s="6" t="s">
        <v>45</v>
      </c>
      <c r="H61" s="6" t="s">
        <v>51</v>
      </c>
      <c r="I61" s="6" t="s">
        <v>56</v>
      </c>
      <c r="J61" s="6" t="s">
        <v>61</v>
      </c>
      <c r="L61" s="16">
        <f t="shared" si="4"/>
        <v>0</v>
      </c>
      <c r="M61" s="16">
        <f t="shared" si="5"/>
        <v>0</v>
      </c>
      <c r="N61" s="16">
        <f t="shared" si="6"/>
        <v>0</v>
      </c>
      <c r="O61" s="16">
        <f t="shared" si="7"/>
        <v>0</v>
      </c>
      <c r="P61" s="3">
        <v>0</v>
      </c>
      <c r="T61" s="39" t="s">
        <v>263</v>
      </c>
      <c r="U61" s="3" t="s">
        <v>300</v>
      </c>
      <c r="V61" s="40" t="s">
        <v>301</v>
      </c>
    </row>
    <row r="62" spans="1:22" ht="57.6">
      <c r="A62" s="13" t="s">
        <v>989</v>
      </c>
      <c r="B62" s="39" t="s">
        <v>978</v>
      </c>
      <c r="C62" s="39" t="s">
        <v>990</v>
      </c>
      <c r="D62" s="20" t="s">
        <v>992</v>
      </c>
      <c r="E62" s="5" t="s">
        <v>490</v>
      </c>
      <c r="F62" s="5"/>
      <c r="G62" s="6" t="s">
        <v>45</v>
      </c>
      <c r="H62" s="6" t="s">
        <v>51</v>
      </c>
      <c r="I62" s="6" t="s">
        <v>56</v>
      </c>
      <c r="J62" s="6" t="s">
        <v>61</v>
      </c>
      <c r="L62" s="16">
        <f t="shared" si="4"/>
        <v>0</v>
      </c>
      <c r="M62" s="16">
        <f t="shared" si="5"/>
        <v>0</v>
      </c>
      <c r="N62" s="16">
        <f t="shared" si="6"/>
        <v>0</v>
      </c>
      <c r="O62" s="16">
        <f t="shared" si="7"/>
        <v>0</v>
      </c>
      <c r="P62" s="3">
        <v>0</v>
      </c>
      <c r="T62" s="39" t="s">
        <v>263</v>
      </c>
      <c r="U62" s="3" t="s">
        <v>302</v>
      </c>
      <c r="V62" s="40" t="s">
        <v>303</v>
      </c>
    </row>
    <row r="63" spans="1:22" ht="172.8">
      <c r="A63" s="13" t="s">
        <v>989</v>
      </c>
      <c r="B63" s="39" t="s">
        <v>978</v>
      </c>
      <c r="C63" s="39" t="s">
        <v>990</v>
      </c>
      <c r="D63" s="20" t="s">
        <v>993</v>
      </c>
      <c r="E63" s="5" t="s">
        <v>491</v>
      </c>
      <c r="F63" s="5"/>
      <c r="G63" s="6" t="s">
        <v>45</v>
      </c>
      <c r="H63" s="6" t="s">
        <v>51</v>
      </c>
      <c r="I63" s="6" t="s">
        <v>56</v>
      </c>
      <c r="J63" s="6" t="s">
        <v>61</v>
      </c>
      <c r="L63" s="16">
        <f t="shared" si="4"/>
        <v>0</v>
      </c>
      <c r="M63" s="16">
        <f t="shared" si="5"/>
        <v>0</v>
      </c>
      <c r="N63" s="16">
        <f t="shared" si="6"/>
        <v>0</v>
      </c>
      <c r="O63" s="16">
        <f t="shared" si="7"/>
        <v>0</v>
      </c>
      <c r="P63" s="3">
        <v>0</v>
      </c>
      <c r="T63" s="39" t="s">
        <v>263</v>
      </c>
      <c r="U63" s="3" t="s">
        <v>300</v>
      </c>
      <c r="V63" s="40" t="s">
        <v>301</v>
      </c>
    </row>
    <row r="64" spans="1:22" ht="273.60000000000002">
      <c r="A64" s="13" t="s">
        <v>994</v>
      </c>
      <c r="B64" s="39" t="s">
        <v>978</v>
      </c>
      <c r="C64" s="39" t="s">
        <v>995</v>
      </c>
      <c r="D64" s="20" t="s">
        <v>996</v>
      </c>
      <c r="E64" s="5" t="s">
        <v>488</v>
      </c>
      <c r="F64" s="5"/>
      <c r="G64" s="6" t="s">
        <v>45</v>
      </c>
      <c r="H64" s="6" t="s">
        <v>51</v>
      </c>
      <c r="I64" s="6" t="s">
        <v>56</v>
      </c>
      <c r="J64" s="6" t="s">
        <v>61</v>
      </c>
      <c r="L64" s="16">
        <f t="shared" si="4"/>
        <v>0</v>
      </c>
      <c r="M64" s="16">
        <f t="shared" si="5"/>
        <v>0</v>
      </c>
      <c r="N64" s="16">
        <f t="shared" si="6"/>
        <v>0</v>
      </c>
      <c r="O64" s="16">
        <f t="shared" si="7"/>
        <v>0</v>
      </c>
      <c r="P64" s="3">
        <v>0</v>
      </c>
      <c r="T64" s="39" t="s">
        <v>263</v>
      </c>
      <c r="U64" s="3" t="s">
        <v>302</v>
      </c>
      <c r="V64" s="40" t="s">
        <v>303</v>
      </c>
    </row>
    <row r="65" spans="1:22" ht="409.6">
      <c r="A65" s="13" t="s">
        <v>997</v>
      </c>
      <c r="B65" s="39" t="s">
        <v>998</v>
      </c>
      <c r="C65" s="39" t="s">
        <v>999</v>
      </c>
      <c r="D65" s="20" t="s">
        <v>1000</v>
      </c>
      <c r="E65" s="5" t="s">
        <v>488</v>
      </c>
      <c r="F65" s="5" t="s">
        <v>1001</v>
      </c>
      <c r="G65" s="6" t="s">
        <v>45</v>
      </c>
      <c r="H65" s="6" t="s">
        <v>51</v>
      </c>
      <c r="I65" s="6" t="s">
        <v>56</v>
      </c>
      <c r="J65" s="6" t="s">
        <v>61</v>
      </c>
      <c r="L65" s="16">
        <f t="shared" si="4"/>
        <v>0</v>
      </c>
      <c r="M65" s="16">
        <f t="shared" si="5"/>
        <v>0</v>
      </c>
      <c r="N65" s="16">
        <f t="shared" si="6"/>
        <v>0</v>
      </c>
      <c r="O65" s="16">
        <f t="shared" si="7"/>
        <v>0</v>
      </c>
      <c r="P65" s="3">
        <v>0</v>
      </c>
      <c r="T65" s="39" t="s">
        <v>263</v>
      </c>
      <c r="U65" s="3" t="s">
        <v>300</v>
      </c>
      <c r="V65" s="40" t="s">
        <v>301</v>
      </c>
    </row>
    <row r="66" spans="1:22" ht="216">
      <c r="A66" s="13" t="s">
        <v>997</v>
      </c>
      <c r="B66" s="39" t="s">
        <v>998</v>
      </c>
      <c r="C66" s="39" t="s">
        <v>999</v>
      </c>
      <c r="D66" s="20" t="s">
        <v>1002</v>
      </c>
      <c r="E66" s="5" t="s">
        <v>490</v>
      </c>
      <c r="F66" s="5"/>
      <c r="G66" s="6" t="s">
        <v>45</v>
      </c>
      <c r="H66" s="6" t="s">
        <v>51</v>
      </c>
      <c r="I66" s="6" t="s">
        <v>56</v>
      </c>
      <c r="J66" s="6" t="s">
        <v>61</v>
      </c>
      <c r="L66" s="16">
        <f t="shared" si="4"/>
        <v>0</v>
      </c>
      <c r="M66" s="16">
        <f t="shared" si="5"/>
        <v>0</v>
      </c>
      <c r="N66" s="16">
        <f t="shared" si="6"/>
        <v>0</v>
      </c>
      <c r="O66" s="16">
        <f t="shared" si="7"/>
        <v>0</v>
      </c>
      <c r="P66" s="3">
        <v>0</v>
      </c>
      <c r="T66" s="39" t="s">
        <v>263</v>
      </c>
      <c r="U66" s="3" t="s">
        <v>302</v>
      </c>
      <c r="V66" s="40" t="s">
        <v>303</v>
      </c>
    </row>
    <row r="67" spans="1:22" ht="288">
      <c r="A67" s="13" t="s">
        <v>1003</v>
      </c>
      <c r="B67" s="39" t="s">
        <v>998</v>
      </c>
      <c r="C67" s="39" t="s">
        <v>1004</v>
      </c>
      <c r="D67" s="20" t="s">
        <v>1005</v>
      </c>
      <c r="E67" s="5" t="s">
        <v>488</v>
      </c>
      <c r="F67" s="5"/>
      <c r="G67" s="6" t="s">
        <v>45</v>
      </c>
      <c r="H67" s="6" t="s">
        <v>51</v>
      </c>
      <c r="I67" s="6" t="s">
        <v>56</v>
      </c>
      <c r="J67" s="6" t="s">
        <v>61</v>
      </c>
      <c r="L67" s="16">
        <f t="shared" si="4"/>
        <v>0</v>
      </c>
      <c r="M67" s="16">
        <f t="shared" si="5"/>
        <v>0</v>
      </c>
      <c r="N67" s="16">
        <f t="shared" si="6"/>
        <v>0</v>
      </c>
      <c r="O67" s="16">
        <f t="shared" si="7"/>
        <v>0</v>
      </c>
      <c r="P67" s="3">
        <v>0</v>
      </c>
      <c r="T67" s="39" t="s">
        <v>263</v>
      </c>
      <c r="U67" s="3" t="s">
        <v>302</v>
      </c>
      <c r="V67" s="40" t="s">
        <v>303</v>
      </c>
    </row>
    <row r="68" spans="1:22" ht="201.6">
      <c r="A68" s="35" t="s">
        <v>1009</v>
      </c>
      <c r="B68" s="39" t="s">
        <v>998</v>
      </c>
      <c r="C68" s="39" t="s">
        <v>1006</v>
      </c>
      <c r="D68" s="20" t="s">
        <v>1007</v>
      </c>
      <c r="E68" s="5" t="s">
        <v>488</v>
      </c>
      <c r="F68" s="5"/>
      <c r="G68" s="6" t="s">
        <v>45</v>
      </c>
      <c r="H68" s="6" t="s">
        <v>51</v>
      </c>
      <c r="I68" s="6" t="s">
        <v>56</v>
      </c>
      <c r="J68" s="6" t="s">
        <v>61</v>
      </c>
      <c r="L68" s="16">
        <f t="shared" si="4"/>
        <v>0</v>
      </c>
      <c r="M68" s="16">
        <f t="shared" si="5"/>
        <v>0</v>
      </c>
      <c r="N68" s="16">
        <f t="shared" si="6"/>
        <v>0</v>
      </c>
      <c r="O68" s="16">
        <f t="shared" si="7"/>
        <v>0</v>
      </c>
      <c r="P68" s="3">
        <v>0</v>
      </c>
      <c r="T68" s="39" t="s">
        <v>263</v>
      </c>
      <c r="U68" s="3" t="s">
        <v>300</v>
      </c>
      <c r="V68" s="40" t="s">
        <v>301</v>
      </c>
    </row>
    <row r="69" spans="1:22" ht="57.6">
      <c r="A69" s="35" t="s">
        <v>1009</v>
      </c>
      <c r="B69" s="39" t="s">
        <v>998</v>
      </c>
      <c r="C69" s="39" t="s">
        <v>1006</v>
      </c>
      <c r="D69" s="20" t="s">
        <v>1008</v>
      </c>
      <c r="E69" s="5" t="s">
        <v>490</v>
      </c>
      <c r="F69" s="5"/>
      <c r="G69" s="6" t="s">
        <v>45</v>
      </c>
      <c r="H69" s="6" t="s">
        <v>51</v>
      </c>
      <c r="I69" s="6" t="s">
        <v>56</v>
      </c>
      <c r="J69" s="6" t="s">
        <v>61</v>
      </c>
      <c r="L69" s="16">
        <f t="shared" si="4"/>
        <v>0</v>
      </c>
      <c r="M69" s="16">
        <f t="shared" si="5"/>
        <v>0</v>
      </c>
      <c r="N69" s="16">
        <f t="shared" si="6"/>
        <v>0</v>
      </c>
      <c r="O69" s="16">
        <f t="shared" si="7"/>
        <v>0</v>
      </c>
      <c r="P69" s="3">
        <v>0</v>
      </c>
      <c r="T69" s="39" t="s">
        <v>263</v>
      </c>
      <c r="U69" s="3" t="s">
        <v>302</v>
      </c>
      <c r="V69" s="40" t="s">
        <v>303</v>
      </c>
    </row>
    <row r="70" spans="1:22" ht="144">
      <c r="A70" s="13" t="s">
        <v>1010</v>
      </c>
      <c r="B70" s="39" t="s">
        <v>998</v>
      </c>
      <c r="C70" s="39" t="s">
        <v>1011</v>
      </c>
      <c r="D70" s="20" t="s">
        <v>1012</v>
      </c>
      <c r="E70" s="5" t="s">
        <v>488</v>
      </c>
      <c r="F70" s="5"/>
      <c r="G70" s="6" t="s">
        <v>45</v>
      </c>
      <c r="H70" s="6" t="s">
        <v>51</v>
      </c>
      <c r="I70" s="6" t="s">
        <v>56</v>
      </c>
      <c r="J70" s="6" t="s">
        <v>61</v>
      </c>
      <c r="L70" s="16">
        <f t="shared" si="4"/>
        <v>0</v>
      </c>
      <c r="M70" s="16">
        <f t="shared" si="5"/>
        <v>0</v>
      </c>
      <c r="N70" s="16">
        <f t="shared" si="6"/>
        <v>0</v>
      </c>
      <c r="O70" s="16">
        <f t="shared" si="7"/>
        <v>0</v>
      </c>
      <c r="P70" s="3">
        <v>0</v>
      </c>
      <c r="T70" s="39" t="s">
        <v>263</v>
      </c>
      <c r="U70" s="3" t="s">
        <v>302</v>
      </c>
      <c r="V70" s="40" t="s">
        <v>303</v>
      </c>
    </row>
    <row r="71" spans="1:22" ht="144">
      <c r="A71" s="13" t="s">
        <v>1013</v>
      </c>
      <c r="B71" s="39" t="s">
        <v>998</v>
      </c>
      <c r="C71" s="39" t="s">
        <v>1014</v>
      </c>
      <c r="D71" s="20" t="s">
        <v>1015</v>
      </c>
      <c r="E71" s="5" t="s">
        <v>488</v>
      </c>
      <c r="F71" s="5"/>
      <c r="G71" s="6" t="s">
        <v>45</v>
      </c>
      <c r="H71" s="6" t="s">
        <v>51</v>
      </c>
      <c r="I71" s="6" t="s">
        <v>56</v>
      </c>
      <c r="J71" s="6" t="s">
        <v>61</v>
      </c>
      <c r="L71" s="16">
        <f t="shared" ref="L71:L97" si="8">IF(G71="No Policy",0,IF(G71="Informal Policy",0.25,IF(G71="Partial Written Policy",0.5,IF(G71="Written Policy",0.75,IF(G71="Approved Written Policy",1,"INVALID")))))</f>
        <v>0</v>
      </c>
      <c r="M71" s="16">
        <f t="shared" ref="M71:M97" si="9">IF(H71="Not Implemented",0,IF(H71="Parts of Policy Implemented",0.25,IF(H71="Implemented on Some Systems",0.5,IF(H71="Implemented on Most Systems",0.75,IF(H71="Implemented on All Systems",1,"INVALID")))))</f>
        <v>0</v>
      </c>
      <c r="N71" s="16">
        <f t="shared" si="6"/>
        <v>0</v>
      </c>
      <c r="O71" s="16">
        <f t="shared" si="7"/>
        <v>0</v>
      </c>
      <c r="P71" s="3">
        <v>0</v>
      </c>
      <c r="T71" s="39" t="s">
        <v>263</v>
      </c>
      <c r="U71" s="3" t="s">
        <v>300</v>
      </c>
      <c r="V71" s="40" t="s">
        <v>301</v>
      </c>
    </row>
    <row r="72" spans="1:22" ht="259.2">
      <c r="A72" s="13" t="s">
        <v>1013</v>
      </c>
      <c r="B72" s="39" t="s">
        <v>998</v>
      </c>
      <c r="C72" s="39" t="s">
        <v>1014</v>
      </c>
      <c r="D72" s="20" t="s">
        <v>1016</v>
      </c>
      <c r="E72" s="5" t="s">
        <v>490</v>
      </c>
      <c r="F72" s="5"/>
      <c r="G72" s="6" t="s">
        <v>45</v>
      </c>
      <c r="H72" s="6" t="s">
        <v>51</v>
      </c>
      <c r="I72" s="6" t="s">
        <v>56</v>
      </c>
      <c r="J72" s="6" t="s">
        <v>61</v>
      </c>
      <c r="L72" s="16">
        <f t="shared" si="8"/>
        <v>0</v>
      </c>
      <c r="M72" s="16">
        <f t="shared" si="9"/>
        <v>0</v>
      </c>
      <c r="N72" s="16">
        <f t="shared" si="6"/>
        <v>0</v>
      </c>
      <c r="O72" s="16">
        <f t="shared" si="7"/>
        <v>0</v>
      </c>
      <c r="P72" s="3">
        <v>0</v>
      </c>
      <c r="T72" s="39" t="s">
        <v>263</v>
      </c>
      <c r="U72" s="3" t="s">
        <v>302</v>
      </c>
      <c r="V72" s="40" t="s">
        <v>303</v>
      </c>
    </row>
    <row r="73" spans="1:22" ht="230.4">
      <c r="A73" s="13" t="s">
        <v>1017</v>
      </c>
      <c r="B73" s="39" t="s">
        <v>1018</v>
      </c>
      <c r="C73" s="39" t="s">
        <v>1018</v>
      </c>
      <c r="D73" s="20" t="s">
        <v>1019</v>
      </c>
      <c r="E73" s="5" t="s">
        <v>488</v>
      </c>
      <c r="F73" s="5"/>
      <c r="G73" s="6" t="s">
        <v>45</v>
      </c>
      <c r="H73" s="6" t="s">
        <v>51</v>
      </c>
      <c r="I73" s="6" t="s">
        <v>56</v>
      </c>
      <c r="J73" s="6" t="s">
        <v>61</v>
      </c>
      <c r="L73" s="16">
        <f t="shared" si="8"/>
        <v>0</v>
      </c>
      <c r="M73" s="16">
        <f t="shared" si="9"/>
        <v>0</v>
      </c>
      <c r="N73" s="16">
        <f t="shared" si="6"/>
        <v>0</v>
      </c>
      <c r="O73" s="16">
        <f t="shared" si="7"/>
        <v>0</v>
      </c>
      <c r="P73" s="3">
        <v>0</v>
      </c>
      <c r="T73" s="39" t="s">
        <v>263</v>
      </c>
      <c r="U73" s="3" t="s">
        <v>302</v>
      </c>
      <c r="V73" s="40" t="s">
        <v>303</v>
      </c>
    </row>
    <row r="74" spans="1:22" ht="115.2">
      <c r="A74" s="13" t="s">
        <v>1017</v>
      </c>
      <c r="B74" s="39" t="s">
        <v>1018</v>
      </c>
      <c r="C74" s="39" t="s">
        <v>1018</v>
      </c>
      <c r="D74" s="20" t="s">
        <v>1020</v>
      </c>
      <c r="E74" s="5" t="s">
        <v>490</v>
      </c>
      <c r="F74" s="5"/>
      <c r="G74" s="6" t="s">
        <v>45</v>
      </c>
      <c r="H74" s="6" t="s">
        <v>51</v>
      </c>
      <c r="I74" s="6" t="s">
        <v>56</v>
      </c>
      <c r="J74" s="6" t="s">
        <v>61</v>
      </c>
      <c r="L74" s="16">
        <f t="shared" si="8"/>
        <v>0</v>
      </c>
      <c r="M74" s="16">
        <f t="shared" si="9"/>
        <v>0</v>
      </c>
      <c r="N74" s="16">
        <f t="shared" si="6"/>
        <v>0</v>
      </c>
      <c r="O74" s="16">
        <f t="shared" si="7"/>
        <v>0</v>
      </c>
      <c r="P74" s="3">
        <v>0</v>
      </c>
      <c r="T74" s="39" t="s">
        <v>263</v>
      </c>
      <c r="U74" s="3" t="s">
        <v>300</v>
      </c>
      <c r="V74" s="40" t="s">
        <v>301</v>
      </c>
    </row>
    <row r="75" spans="1:22" ht="115.2">
      <c r="A75" s="13" t="s">
        <v>1021</v>
      </c>
      <c r="B75" s="39" t="s">
        <v>1018</v>
      </c>
      <c r="C75" s="39" t="s">
        <v>1022</v>
      </c>
      <c r="D75" s="20" t="s">
        <v>1023</v>
      </c>
      <c r="E75" s="5" t="s">
        <v>488</v>
      </c>
      <c r="F75" s="5"/>
      <c r="G75" s="6" t="s">
        <v>45</v>
      </c>
      <c r="H75" s="6" t="s">
        <v>51</v>
      </c>
      <c r="I75" s="6" t="s">
        <v>56</v>
      </c>
      <c r="J75" s="6" t="s">
        <v>61</v>
      </c>
      <c r="L75" s="16">
        <f t="shared" si="8"/>
        <v>0</v>
      </c>
      <c r="M75" s="16">
        <f t="shared" si="9"/>
        <v>0</v>
      </c>
      <c r="N75" s="16">
        <f t="shared" si="6"/>
        <v>0</v>
      </c>
      <c r="O75" s="16">
        <f t="shared" si="7"/>
        <v>0</v>
      </c>
      <c r="P75" s="3">
        <v>0</v>
      </c>
      <c r="T75" s="39" t="s">
        <v>263</v>
      </c>
      <c r="U75" s="3" t="s">
        <v>302</v>
      </c>
      <c r="V75" s="40" t="s">
        <v>303</v>
      </c>
    </row>
    <row r="76" spans="1:22" ht="144">
      <c r="A76" s="13" t="s">
        <v>1021</v>
      </c>
      <c r="B76" s="39" t="s">
        <v>1018</v>
      </c>
      <c r="C76" s="39" t="s">
        <v>1022</v>
      </c>
      <c r="D76" s="20" t="s">
        <v>1024</v>
      </c>
      <c r="E76" s="5" t="s">
        <v>490</v>
      </c>
      <c r="F76" s="5"/>
      <c r="G76" s="6" t="s">
        <v>45</v>
      </c>
      <c r="H76" s="6" t="s">
        <v>51</v>
      </c>
      <c r="I76" s="6" t="s">
        <v>56</v>
      </c>
      <c r="J76" s="6" t="s">
        <v>61</v>
      </c>
      <c r="L76" s="16">
        <f t="shared" si="8"/>
        <v>0</v>
      </c>
      <c r="M76" s="16">
        <f t="shared" si="9"/>
        <v>0</v>
      </c>
      <c r="N76" s="16">
        <f t="shared" si="6"/>
        <v>0</v>
      </c>
      <c r="O76" s="16">
        <f t="shared" si="7"/>
        <v>0</v>
      </c>
      <c r="P76" s="3">
        <v>0</v>
      </c>
      <c r="T76" s="39" t="s">
        <v>263</v>
      </c>
      <c r="U76" s="3" t="s">
        <v>302</v>
      </c>
      <c r="V76" s="40" t="s">
        <v>303</v>
      </c>
    </row>
    <row r="77" spans="1:22" ht="86.4">
      <c r="A77" s="13" t="s">
        <v>1025</v>
      </c>
      <c r="B77" s="39" t="s">
        <v>1018</v>
      </c>
      <c r="C77" s="39" t="s">
        <v>1026</v>
      </c>
      <c r="D77" s="20" t="s">
        <v>1027</v>
      </c>
      <c r="E77" s="5" t="s">
        <v>488</v>
      </c>
      <c r="F77" s="5"/>
      <c r="G77" s="6" t="s">
        <v>45</v>
      </c>
      <c r="H77" s="6" t="s">
        <v>51</v>
      </c>
      <c r="I77" s="6" t="s">
        <v>56</v>
      </c>
      <c r="J77" s="6" t="s">
        <v>61</v>
      </c>
      <c r="L77" s="16">
        <f t="shared" si="8"/>
        <v>0</v>
      </c>
      <c r="M77" s="16">
        <f t="shared" si="9"/>
        <v>0</v>
      </c>
      <c r="N77" s="16">
        <f t="shared" si="6"/>
        <v>0</v>
      </c>
      <c r="O77" s="16">
        <f t="shared" si="7"/>
        <v>0</v>
      </c>
      <c r="P77" s="3">
        <v>0</v>
      </c>
      <c r="T77" s="39" t="s">
        <v>263</v>
      </c>
      <c r="U77" s="3" t="s">
        <v>302</v>
      </c>
      <c r="V77" s="40" t="s">
        <v>303</v>
      </c>
    </row>
    <row r="78" spans="1:22" ht="302.39999999999998">
      <c r="A78" s="13" t="s">
        <v>1021</v>
      </c>
      <c r="B78" s="39" t="s">
        <v>1018</v>
      </c>
      <c r="C78" s="39" t="s">
        <v>1026</v>
      </c>
      <c r="D78" s="20" t="s">
        <v>1028</v>
      </c>
      <c r="E78" s="5" t="s">
        <v>490</v>
      </c>
      <c r="F78" s="5"/>
      <c r="G78" s="6" t="s">
        <v>45</v>
      </c>
      <c r="H78" s="6" t="s">
        <v>51</v>
      </c>
      <c r="I78" s="6" t="s">
        <v>56</v>
      </c>
      <c r="J78" s="6" t="s">
        <v>61</v>
      </c>
      <c r="L78" s="16">
        <f t="shared" si="8"/>
        <v>0</v>
      </c>
      <c r="M78" s="16">
        <f t="shared" si="9"/>
        <v>0</v>
      </c>
      <c r="N78" s="16">
        <f t="shared" si="6"/>
        <v>0</v>
      </c>
      <c r="O78" s="16">
        <f t="shared" si="7"/>
        <v>0</v>
      </c>
      <c r="P78" s="3">
        <v>0</v>
      </c>
      <c r="T78" s="39" t="s">
        <v>263</v>
      </c>
      <c r="U78" s="3" t="s">
        <v>302</v>
      </c>
      <c r="V78" s="40" t="s">
        <v>303</v>
      </c>
    </row>
    <row r="79" spans="1:22" ht="72">
      <c r="A79" s="13" t="s">
        <v>1021</v>
      </c>
      <c r="B79" s="39" t="s">
        <v>1018</v>
      </c>
      <c r="C79" s="39" t="s">
        <v>1026</v>
      </c>
      <c r="D79" s="20" t="s">
        <v>1029</v>
      </c>
      <c r="E79" s="5" t="s">
        <v>491</v>
      </c>
      <c r="F79" s="5"/>
      <c r="G79" s="6" t="s">
        <v>45</v>
      </c>
      <c r="H79" s="6" t="s">
        <v>51</v>
      </c>
      <c r="I79" s="6" t="s">
        <v>56</v>
      </c>
      <c r="J79" s="6" t="s">
        <v>61</v>
      </c>
      <c r="L79" s="16">
        <f t="shared" si="8"/>
        <v>0</v>
      </c>
      <c r="M79" s="16">
        <f t="shared" si="9"/>
        <v>0</v>
      </c>
      <c r="N79" s="16">
        <f t="shared" si="6"/>
        <v>0</v>
      </c>
      <c r="O79" s="16">
        <f t="shared" si="7"/>
        <v>0</v>
      </c>
      <c r="P79" s="3">
        <v>0</v>
      </c>
      <c r="T79" s="39" t="s">
        <v>263</v>
      </c>
      <c r="U79" s="3" t="s">
        <v>302</v>
      </c>
      <c r="V79" s="40" t="s">
        <v>303</v>
      </c>
    </row>
    <row r="80" spans="1:22" ht="230.4">
      <c r="A80" s="13" t="s">
        <v>1030</v>
      </c>
      <c r="B80" s="39" t="s">
        <v>1031</v>
      </c>
      <c r="C80" s="39" t="s">
        <v>1032</v>
      </c>
      <c r="D80" s="20" t="s">
        <v>1033</v>
      </c>
      <c r="E80" s="5" t="s">
        <v>488</v>
      </c>
      <c r="F80" s="5"/>
      <c r="G80" s="6" t="s">
        <v>45</v>
      </c>
      <c r="H80" s="6" t="s">
        <v>51</v>
      </c>
      <c r="I80" s="6" t="s">
        <v>56</v>
      </c>
      <c r="J80" s="6" t="s">
        <v>61</v>
      </c>
      <c r="L80" s="16">
        <f t="shared" si="8"/>
        <v>0</v>
      </c>
      <c r="M80" s="16">
        <f t="shared" si="9"/>
        <v>0</v>
      </c>
      <c r="N80" s="16">
        <f t="shared" ref="N80:N104" si="10">IF(I80="Not Automated",0,IF(I80="Parts of Policy Automated",0.25,IF(I80="Automated on Some Systems",0.5,IF(I80="Automated on Most Systems",0.75,IF(I80="Automated on All Systems",1,"INVALID")))))</f>
        <v>0</v>
      </c>
      <c r="O80" s="16">
        <f t="shared" ref="O80:O104" si="11">IF(J80="Not Reported",0,IF(J80="Parts of Policy Reported",0.25,IF(J80="Reported on Some Systems",0.5,IF(J80="Reported on Most Systems",0.75,IF(J80="Reported on All Systems",1,"INVALID")))))</f>
        <v>0</v>
      </c>
      <c r="P80" s="3">
        <v>0</v>
      </c>
      <c r="T80" s="39" t="s">
        <v>263</v>
      </c>
      <c r="U80" s="3" t="s">
        <v>302</v>
      </c>
      <c r="V80" s="40" t="s">
        <v>303</v>
      </c>
    </row>
    <row r="81" spans="1:22" ht="388.8">
      <c r="A81" s="13" t="s">
        <v>1030</v>
      </c>
      <c r="B81" s="39" t="s">
        <v>1031</v>
      </c>
      <c r="C81" s="39" t="s">
        <v>1032</v>
      </c>
      <c r="D81" s="20" t="s">
        <v>1034</v>
      </c>
      <c r="E81" s="5" t="s">
        <v>490</v>
      </c>
      <c r="F81" s="5" t="s">
        <v>1035</v>
      </c>
      <c r="G81" s="6" t="s">
        <v>45</v>
      </c>
      <c r="H81" s="6" t="s">
        <v>51</v>
      </c>
      <c r="I81" s="6" t="s">
        <v>56</v>
      </c>
      <c r="J81" s="6" t="s">
        <v>61</v>
      </c>
      <c r="L81" s="16">
        <f t="shared" si="8"/>
        <v>0</v>
      </c>
      <c r="M81" s="16">
        <f t="shared" si="9"/>
        <v>0</v>
      </c>
      <c r="N81" s="16">
        <f t="shared" si="10"/>
        <v>0</v>
      </c>
      <c r="O81" s="16">
        <f t="shared" si="11"/>
        <v>0</v>
      </c>
      <c r="P81" s="3">
        <v>0</v>
      </c>
      <c r="T81" s="39" t="s">
        <v>263</v>
      </c>
      <c r="U81" s="3" t="s">
        <v>302</v>
      </c>
      <c r="V81" s="40" t="s">
        <v>303</v>
      </c>
    </row>
    <row r="82" spans="1:22" ht="331.2">
      <c r="A82" s="13" t="s">
        <v>1030</v>
      </c>
      <c r="B82" s="39" t="s">
        <v>1031</v>
      </c>
      <c r="C82" s="39" t="s">
        <v>1032</v>
      </c>
      <c r="D82" s="20" t="s">
        <v>1036</v>
      </c>
      <c r="E82" s="5" t="s">
        <v>491</v>
      </c>
      <c r="F82" s="5" t="s">
        <v>1037</v>
      </c>
      <c r="G82" s="6" t="s">
        <v>45</v>
      </c>
      <c r="H82" s="6" t="s">
        <v>51</v>
      </c>
      <c r="I82" s="6" t="s">
        <v>56</v>
      </c>
      <c r="J82" s="6" t="s">
        <v>61</v>
      </c>
      <c r="L82" s="16">
        <f t="shared" si="8"/>
        <v>0</v>
      </c>
      <c r="M82" s="16">
        <f t="shared" si="9"/>
        <v>0</v>
      </c>
      <c r="N82" s="16">
        <f t="shared" si="10"/>
        <v>0</v>
      </c>
      <c r="O82" s="16">
        <f t="shared" si="11"/>
        <v>0</v>
      </c>
      <c r="P82" s="3">
        <v>0</v>
      </c>
      <c r="T82" s="39" t="s">
        <v>263</v>
      </c>
      <c r="U82" s="3" t="s">
        <v>302</v>
      </c>
      <c r="V82" s="40" t="s">
        <v>303</v>
      </c>
    </row>
    <row r="83" spans="1:22" ht="144">
      <c r="A83" s="13" t="s">
        <v>1038</v>
      </c>
      <c r="B83" s="39" t="s">
        <v>1031</v>
      </c>
      <c r="C83" s="39" t="s">
        <v>1039</v>
      </c>
      <c r="D83" s="20" t="s">
        <v>1040</v>
      </c>
      <c r="E83" s="5" t="s">
        <v>488</v>
      </c>
      <c r="F83" s="5" t="s">
        <v>1041</v>
      </c>
      <c r="G83" s="6" t="s">
        <v>45</v>
      </c>
      <c r="H83" s="6" t="s">
        <v>51</v>
      </c>
      <c r="I83" s="6" t="s">
        <v>56</v>
      </c>
      <c r="J83" s="6" t="s">
        <v>61</v>
      </c>
      <c r="L83" s="16">
        <f t="shared" si="8"/>
        <v>0</v>
      </c>
      <c r="M83" s="16">
        <f t="shared" si="9"/>
        <v>0</v>
      </c>
      <c r="N83" s="16">
        <f t="shared" si="10"/>
        <v>0</v>
      </c>
      <c r="O83" s="16">
        <f t="shared" si="11"/>
        <v>0</v>
      </c>
      <c r="P83" s="3">
        <v>0</v>
      </c>
      <c r="T83" s="39" t="s">
        <v>263</v>
      </c>
      <c r="U83" s="3" t="s">
        <v>302</v>
      </c>
      <c r="V83" s="40" t="s">
        <v>303</v>
      </c>
    </row>
    <row r="84" spans="1:22" ht="409.6">
      <c r="A84" s="13" t="s">
        <v>1038</v>
      </c>
      <c r="B84" s="39" t="s">
        <v>1031</v>
      </c>
      <c r="C84" s="39" t="s">
        <v>1039</v>
      </c>
      <c r="D84" s="20" t="s">
        <v>1042</v>
      </c>
      <c r="E84" s="5" t="s">
        <v>490</v>
      </c>
      <c r="F84" s="5" t="s">
        <v>1043</v>
      </c>
      <c r="G84" s="6" t="s">
        <v>45</v>
      </c>
      <c r="H84" s="6" t="s">
        <v>51</v>
      </c>
      <c r="I84" s="6" t="s">
        <v>56</v>
      </c>
      <c r="J84" s="6" t="s">
        <v>61</v>
      </c>
      <c r="L84" s="16">
        <f t="shared" si="8"/>
        <v>0</v>
      </c>
      <c r="M84" s="16">
        <f t="shared" si="9"/>
        <v>0</v>
      </c>
      <c r="N84" s="16">
        <f t="shared" si="10"/>
        <v>0</v>
      </c>
      <c r="O84" s="16">
        <f t="shared" si="11"/>
        <v>0</v>
      </c>
      <c r="P84" s="3">
        <v>0</v>
      </c>
      <c r="T84" s="39" t="s">
        <v>263</v>
      </c>
      <c r="U84" s="3" t="s">
        <v>302</v>
      </c>
      <c r="V84" s="40" t="s">
        <v>303</v>
      </c>
    </row>
    <row r="85" spans="1:22" ht="409.6">
      <c r="A85" s="13" t="s">
        <v>1038</v>
      </c>
      <c r="B85" s="39" t="s">
        <v>1031</v>
      </c>
      <c r="C85" s="39" t="s">
        <v>1039</v>
      </c>
      <c r="D85" s="20" t="s">
        <v>1044</v>
      </c>
      <c r="E85" s="5" t="s">
        <v>491</v>
      </c>
      <c r="F85" s="5" t="s">
        <v>1045</v>
      </c>
      <c r="G85" s="6" t="s">
        <v>45</v>
      </c>
      <c r="H85" s="6" t="s">
        <v>51</v>
      </c>
      <c r="I85" s="6" t="s">
        <v>56</v>
      </c>
      <c r="J85" s="6" t="s">
        <v>61</v>
      </c>
      <c r="L85" s="16">
        <f t="shared" si="8"/>
        <v>0</v>
      </c>
      <c r="M85" s="16">
        <f t="shared" si="9"/>
        <v>0</v>
      </c>
      <c r="N85" s="16">
        <f t="shared" si="10"/>
        <v>0</v>
      </c>
      <c r="O85" s="16">
        <f t="shared" si="11"/>
        <v>0</v>
      </c>
      <c r="P85" s="3">
        <v>0</v>
      </c>
      <c r="T85" s="39" t="s">
        <v>263</v>
      </c>
      <c r="U85" s="3" t="s">
        <v>302</v>
      </c>
      <c r="V85" s="40" t="s">
        <v>303</v>
      </c>
    </row>
    <row r="86" spans="1:22" ht="409.6">
      <c r="A86" s="13" t="s">
        <v>1038</v>
      </c>
      <c r="B86" s="39" t="s">
        <v>1031</v>
      </c>
      <c r="C86" s="39" t="s">
        <v>1039</v>
      </c>
      <c r="D86" s="20" t="s">
        <v>1046</v>
      </c>
      <c r="E86" s="5" t="s">
        <v>512</v>
      </c>
      <c r="F86" s="5"/>
      <c r="G86" s="6" t="s">
        <v>45</v>
      </c>
      <c r="H86" s="6" t="s">
        <v>51</v>
      </c>
      <c r="I86" s="6" t="s">
        <v>56</v>
      </c>
      <c r="J86" s="6" t="s">
        <v>61</v>
      </c>
      <c r="L86" s="16">
        <f t="shared" si="8"/>
        <v>0</v>
      </c>
      <c r="M86" s="16">
        <f t="shared" si="9"/>
        <v>0</v>
      </c>
      <c r="N86" s="16">
        <f t="shared" si="10"/>
        <v>0</v>
      </c>
      <c r="O86" s="16">
        <f t="shared" si="11"/>
        <v>0</v>
      </c>
      <c r="P86" s="3">
        <v>0</v>
      </c>
      <c r="T86" s="39" t="s">
        <v>263</v>
      </c>
      <c r="U86" s="3" t="s">
        <v>302</v>
      </c>
      <c r="V86" s="40" t="s">
        <v>303</v>
      </c>
    </row>
    <row r="87" spans="1:22" ht="57.6">
      <c r="A87" s="13" t="s">
        <v>1047</v>
      </c>
      <c r="B87" s="39" t="s">
        <v>1031</v>
      </c>
      <c r="C87" s="39" t="s">
        <v>1048</v>
      </c>
      <c r="D87" s="20" t="s">
        <v>1049</v>
      </c>
      <c r="E87" s="5" t="s">
        <v>488</v>
      </c>
      <c r="F87" s="5"/>
      <c r="G87" s="6" t="s">
        <v>45</v>
      </c>
      <c r="H87" s="6" t="s">
        <v>51</v>
      </c>
      <c r="I87" s="6" t="s">
        <v>56</v>
      </c>
      <c r="J87" s="6" t="s">
        <v>61</v>
      </c>
      <c r="L87" s="16">
        <f t="shared" si="8"/>
        <v>0</v>
      </c>
      <c r="M87" s="16">
        <f t="shared" si="9"/>
        <v>0</v>
      </c>
      <c r="N87" s="16">
        <f t="shared" si="10"/>
        <v>0</v>
      </c>
      <c r="O87" s="16">
        <f t="shared" si="11"/>
        <v>0</v>
      </c>
      <c r="P87" s="3">
        <v>0</v>
      </c>
      <c r="T87" s="39" t="s">
        <v>263</v>
      </c>
      <c r="U87" s="3" t="s">
        <v>302</v>
      </c>
      <c r="V87" s="40" t="s">
        <v>303</v>
      </c>
    </row>
    <row r="88" spans="1:22" ht="144">
      <c r="A88" s="13" t="s">
        <v>1047</v>
      </c>
      <c r="B88" s="39" t="s">
        <v>1031</v>
      </c>
      <c r="C88" s="39" t="s">
        <v>1048</v>
      </c>
      <c r="D88" s="20" t="s">
        <v>1050</v>
      </c>
      <c r="E88" s="5" t="s">
        <v>490</v>
      </c>
      <c r="F88" s="5"/>
      <c r="G88" s="6" t="s">
        <v>45</v>
      </c>
      <c r="H88" s="6" t="s">
        <v>51</v>
      </c>
      <c r="I88" s="6" t="s">
        <v>56</v>
      </c>
      <c r="J88" s="6" t="s">
        <v>61</v>
      </c>
      <c r="L88" s="16">
        <f t="shared" si="8"/>
        <v>0</v>
      </c>
      <c r="M88" s="16">
        <f t="shared" si="9"/>
        <v>0</v>
      </c>
      <c r="N88" s="16">
        <f t="shared" si="10"/>
        <v>0</v>
      </c>
      <c r="O88" s="16">
        <f t="shared" si="11"/>
        <v>0</v>
      </c>
      <c r="P88" s="3">
        <v>0</v>
      </c>
      <c r="T88" s="39" t="s">
        <v>263</v>
      </c>
      <c r="U88" s="3" t="s">
        <v>302</v>
      </c>
      <c r="V88" s="40" t="s">
        <v>303</v>
      </c>
    </row>
    <row r="89" spans="1:22" ht="172.8">
      <c r="A89" s="13" t="s">
        <v>1047</v>
      </c>
      <c r="B89" s="39" t="s">
        <v>1031</v>
      </c>
      <c r="C89" s="39" t="s">
        <v>1048</v>
      </c>
      <c r="D89" s="20" t="s">
        <v>1051</v>
      </c>
      <c r="E89" s="5" t="s">
        <v>491</v>
      </c>
      <c r="F89" s="5" t="s">
        <v>939</v>
      </c>
      <c r="G89" s="6" t="s">
        <v>45</v>
      </c>
      <c r="H89" s="6" t="s">
        <v>51</v>
      </c>
      <c r="I89" s="6" t="s">
        <v>56</v>
      </c>
      <c r="J89" s="6" t="s">
        <v>61</v>
      </c>
      <c r="L89" s="16">
        <f t="shared" si="8"/>
        <v>0</v>
      </c>
      <c r="M89" s="16">
        <f t="shared" si="9"/>
        <v>0</v>
      </c>
      <c r="N89" s="16">
        <f t="shared" si="10"/>
        <v>0</v>
      </c>
      <c r="O89" s="16">
        <f t="shared" si="11"/>
        <v>0</v>
      </c>
      <c r="P89" s="3">
        <v>0</v>
      </c>
      <c r="T89" s="39" t="s">
        <v>263</v>
      </c>
      <c r="U89" s="3" t="s">
        <v>302</v>
      </c>
      <c r="V89" s="40" t="s">
        <v>303</v>
      </c>
    </row>
    <row r="90" spans="1:22" ht="57.6">
      <c r="A90" s="13" t="s">
        <v>1047</v>
      </c>
      <c r="B90" s="39" t="s">
        <v>1031</v>
      </c>
      <c r="C90" s="39" t="s">
        <v>1048</v>
      </c>
      <c r="D90" s="20" t="s">
        <v>1052</v>
      </c>
      <c r="E90" s="5" t="s">
        <v>512</v>
      </c>
      <c r="F90" s="5"/>
      <c r="G90" s="6" t="s">
        <v>45</v>
      </c>
      <c r="H90" s="6" t="s">
        <v>51</v>
      </c>
      <c r="I90" s="6" t="s">
        <v>56</v>
      </c>
      <c r="J90" s="6" t="s">
        <v>61</v>
      </c>
      <c r="L90" s="16">
        <f t="shared" si="8"/>
        <v>0</v>
      </c>
      <c r="M90" s="16">
        <f t="shared" si="9"/>
        <v>0</v>
      </c>
      <c r="N90" s="16">
        <f t="shared" si="10"/>
        <v>0</v>
      </c>
      <c r="O90" s="16">
        <f t="shared" si="11"/>
        <v>0</v>
      </c>
      <c r="P90" s="3">
        <v>0</v>
      </c>
      <c r="T90" s="39" t="s">
        <v>263</v>
      </c>
      <c r="U90" s="3" t="s">
        <v>302</v>
      </c>
      <c r="V90" s="40" t="s">
        <v>303</v>
      </c>
    </row>
    <row r="91" spans="1:22" ht="57.6">
      <c r="A91" s="13" t="s">
        <v>1053</v>
      </c>
      <c r="B91" s="39" t="s">
        <v>1031</v>
      </c>
      <c r="C91" s="39" t="s">
        <v>1054</v>
      </c>
      <c r="D91" s="20" t="s">
        <v>1055</v>
      </c>
      <c r="E91" s="5" t="s">
        <v>488</v>
      </c>
      <c r="F91" s="5"/>
      <c r="G91" s="6" t="s">
        <v>45</v>
      </c>
      <c r="H91" s="6" t="s">
        <v>51</v>
      </c>
      <c r="I91" s="6" t="s">
        <v>56</v>
      </c>
      <c r="J91" s="6" t="s">
        <v>61</v>
      </c>
      <c r="L91" s="16">
        <f t="shared" si="8"/>
        <v>0</v>
      </c>
      <c r="M91" s="16">
        <f t="shared" si="9"/>
        <v>0</v>
      </c>
      <c r="N91" s="16">
        <f t="shared" si="10"/>
        <v>0</v>
      </c>
      <c r="O91" s="16">
        <f t="shared" si="11"/>
        <v>0</v>
      </c>
      <c r="P91" s="3">
        <v>0</v>
      </c>
      <c r="T91" s="39" t="s">
        <v>263</v>
      </c>
      <c r="U91" s="3" t="s">
        <v>302</v>
      </c>
      <c r="V91" s="40" t="s">
        <v>303</v>
      </c>
    </row>
    <row r="92" spans="1:22" ht="57.6">
      <c r="A92" s="13" t="s">
        <v>1053</v>
      </c>
      <c r="B92" s="39" t="s">
        <v>1031</v>
      </c>
      <c r="C92" s="39" t="s">
        <v>1054</v>
      </c>
      <c r="D92" s="20" t="s">
        <v>1056</v>
      </c>
      <c r="E92" s="5" t="s">
        <v>490</v>
      </c>
      <c r="F92" s="5"/>
      <c r="G92" s="6" t="s">
        <v>45</v>
      </c>
      <c r="H92" s="6" t="s">
        <v>51</v>
      </c>
      <c r="I92" s="6" t="s">
        <v>56</v>
      </c>
      <c r="J92" s="6" t="s">
        <v>61</v>
      </c>
      <c r="L92" s="16">
        <f t="shared" si="8"/>
        <v>0</v>
      </c>
      <c r="M92" s="16">
        <f t="shared" si="9"/>
        <v>0</v>
      </c>
      <c r="N92" s="16">
        <f t="shared" si="10"/>
        <v>0</v>
      </c>
      <c r="O92" s="16">
        <f t="shared" si="11"/>
        <v>0</v>
      </c>
      <c r="P92" s="3">
        <v>0</v>
      </c>
      <c r="T92" s="39" t="s">
        <v>263</v>
      </c>
      <c r="U92" s="3" t="s">
        <v>302</v>
      </c>
      <c r="V92" s="40" t="s">
        <v>303</v>
      </c>
    </row>
    <row r="93" spans="1:22" ht="115.2">
      <c r="A93" s="13" t="s">
        <v>1057</v>
      </c>
      <c r="B93" s="39" t="s">
        <v>1031</v>
      </c>
      <c r="C93" s="39" t="s">
        <v>1058</v>
      </c>
      <c r="D93" s="20" t="s">
        <v>1059</v>
      </c>
      <c r="E93" s="5" t="s">
        <v>488</v>
      </c>
      <c r="F93" s="5"/>
      <c r="G93" s="6" t="s">
        <v>45</v>
      </c>
      <c r="H93" s="6" t="s">
        <v>51</v>
      </c>
      <c r="I93" s="6" t="s">
        <v>56</v>
      </c>
      <c r="J93" s="6" t="s">
        <v>61</v>
      </c>
      <c r="L93" s="16">
        <f t="shared" si="8"/>
        <v>0</v>
      </c>
      <c r="M93" s="16">
        <f t="shared" si="9"/>
        <v>0</v>
      </c>
      <c r="N93" s="16">
        <f t="shared" si="10"/>
        <v>0</v>
      </c>
      <c r="O93" s="16">
        <f t="shared" si="11"/>
        <v>0</v>
      </c>
      <c r="P93" s="3">
        <v>0</v>
      </c>
      <c r="T93" s="39" t="s">
        <v>263</v>
      </c>
      <c r="U93" s="3" t="s">
        <v>302</v>
      </c>
      <c r="V93" s="40" t="s">
        <v>303</v>
      </c>
    </row>
    <row r="94" spans="1:22" ht="115.2">
      <c r="A94" s="13" t="s">
        <v>1057</v>
      </c>
      <c r="B94" s="39" t="s">
        <v>1031</v>
      </c>
      <c r="C94" s="39" t="s">
        <v>1058</v>
      </c>
      <c r="D94" s="20" t="s">
        <v>1060</v>
      </c>
      <c r="E94" s="5" t="s">
        <v>490</v>
      </c>
      <c r="F94" s="5" t="s">
        <v>1061</v>
      </c>
      <c r="G94" s="6" t="s">
        <v>45</v>
      </c>
      <c r="H94" s="6" t="s">
        <v>51</v>
      </c>
      <c r="I94" s="6" t="s">
        <v>56</v>
      </c>
      <c r="J94" s="6" t="s">
        <v>61</v>
      </c>
      <c r="L94" s="16">
        <f t="shared" si="8"/>
        <v>0</v>
      </c>
      <c r="M94" s="16">
        <f t="shared" si="9"/>
        <v>0</v>
      </c>
      <c r="N94" s="16">
        <f t="shared" si="10"/>
        <v>0</v>
      </c>
      <c r="O94" s="16">
        <f t="shared" si="11"/>
        <v>0</v>
      </c>
      <c r="P94" s="3">
        <v>0</v>
      </c>
      <c r="T94" s="39" t="s">
        <v>263</v>
      </c>
      <c r="U94" s="3" t="s">
        <v>302</v>
      </c>
      <c r="V94" s="40" t="s">
        <v>303</v>
      </c>
    </row>
    <row r="95" spans="1:22" ht="129.6">
      <c r="A95" s="13" t="s">
        <v>1062</v>
      </c>
      <c r="B95" s="39" t="s">
        <v>1031</v>
      </c>
      <c r="C95" s="39" t="s">
        <v>1063</v>
      </c>
      <c r="D95" s="20" t="s">
        <v>1064</v>
      </c>
      <c r="E95" s="5" t="s">
        <v>488</v>
      </c>
      <c r="F95" s="5"/>
      <c r="G95" s="6" t="s">
        <v>45</v>
      </c>
      <c r="H95" s="6" t="s">
        <v>51</v>
      </c>
      <c r="I95" s="6" t="s">
        <v>56</v>
      </c>
      <c r="J95" s="6" t="s">
        <v>61</v>
      </c>
      <c r="L95" s="16">
        <f t="shared" si="8"/>
        <v>0</v>
      </c>
      <c r="M95" s="16">
        <f t="shared" si="9"/>
        <v>0</v>
      </c>
      <c r="N95" s="16">
        <f t="shared" si="10"/>
        <v>0</v>
      </c>
      <c r="O95" s="16">
        <f t="shared" si="11"/>
        <v>0</v>
      </c>
      <c r="P95" s="3">
        <v>0</v>
      </c>
      <c r="T95" s="39" t="s">
        <v>263</v>
      </c>
      <c r="U95" s="3" t="s">
        <v>302</v>
      </c>
      <c r="V95" s="40" t="s">
        <v>303</v>
      </c>
    </row>
    <row r="96" spans="1:22" ht="57.6">
      <c r="A96" s="13" t="s">
        <v>1062</v>
      </c>
      <c r="B96" s="39" t="s">
        <v>1031</v>
      </c>
      <c r="C96" s="39" t="s">
        <v>1063</v>
      </c>
      <c r="D96" s="20" t="s">
        <v>1065</v>
      </c>
      <c r="E96" s="5" t="s">
        <v>490</v>
      </c>
      <c r="F96" s="5" t="s">
        <v>1066</v>
      </c>
      <c r="G96" s="6" t="s">
        <v>45</v>
      </c>
      <c r="H96" s="6" t="s">
        <v>51</v>
      </c>
      <c r="I96" s="6" t="s">
        <v>56</v>
      </c>
      <c r="J96" s="6" t="s">
        <v>61</v>
      </c>
      <c r="L96" s="16">
        <f t="shared" si="8"/>
        <v>0</v>
      </c>
      <c r="M96" s="16">
        <f t="shared" si="9"/>
        <v>0</v>
      </c>
      <c r="N96" s="16">
        <f t="shared" si="10"/>
        <v>0</v>
      </c>
      <c r="O96" s="16">
        <f t="shared" si="11"/>
        <v>0</v>
      </c>
      <c r="P96" s="3">
        <v>0</v>
      </c>
      <c r="T96" s="39" t="s">
        <v>263</v>
      </c>
      <c r="U96" s="3" t="s">
        <v>302</v>
      </c>
      <c r="V96" s="40" t="s">
        <v>303</v>
      </c>
    </row>
    <row r="97" spans="1:22" ht="57.6">
      <c r="A97" s="13" t="s">
        <v>1062</v>
      </c>
      <c r="B97" s="39" t="s">
        <v>1031</v>
      </c>
      <c r="C97" s="39" t="s">
        <v>1063</v>
      </c>
      <c r="D97" s="20" t="s">
        <v>268</v>
      </c>
      <c r="E97" s="5" t="s">
        <v>512</v>
      </c>
      <c r="F97" s="5"/>
      <c r="G97" s="6" t="s">
        <v>45</v>
      </c>
      <c r="H97" s="6" t="s">
        <v>51</v>
      </c>
      <c r="I97" s="6" t="s">
        <v>56</v>
      </c>
      <c r="J97" s="6" t="s">
        <v>61</v>
      </c>
      <c r="L97" s="16">
        <f t="shared" si="8"/>
        <v>0</v>
      </c>
      <c r="M97" s="16">
        <f t="shared" si="9"/>
        <v>0</v>
      </c>
      <c r="N97" s="16">
        <f t="shared" si="10"/>
        <v>0</v>
      </c>
      <c r="O97" s="16">
        <f t="shared" si="11"/>
        <v>0</v>
      </c>
      <c r="P97" s="3">
        <v>0</v>
      </c>
      <c r="T97" s="39" t="s">
        <v>263</v>
      </c>
      <c r="U97" s="3" t="s">
        <v>302</v>
      </c>
      <c r="V97" s="40" t="s">
        <v>303</v>
      </c>
    </row>
    <row r="98" spans="1:22" ht="57.6">
      <c r="A98" s="13"/>
      <c r="B98" s="39"/>
      <c r="C98" s="39"/>
      <c r="D98" s="20"/>
      <c r="E98" s="5"/>
      <c r="F98" s="5"/>
      <c r="G98" s="6" t="s">
        <v>45</v>
      </c>
      <c r="H98" s="6" t="s">
        <v>51</v>
      </c>
      <c r="I98" s="6" t="s">
        <v>56</v>
      </c>
      <c r="J98" s="6" t="s">
        <v>61</v>
      </c>
      <c r="L98" s="16">
        <f t="shared" ref="L98:L104" si="12">IF(G98="No Policy",0,IF(G98="Informal Policy",0.25,IF(G98="Partial Written Policy",0.5,IF(G98="Written Policy",0.75,IF(G98="Approved Written Policy",1,"INVALID")))))</f>
        <v>0</v>
      </c>
      <c r="M98" s="16">
        <f t="shared" ref="M98:M104" si="13">IF(H98="Not Implemented",0,IF(H98="Parts of Policy Implemented",0.25,IF(H98="Implemented on Some Systems",0.5,IF(H98="Implemented on Most Systems",0.75,IF(H98="Implemented on All Systems",1,"INVALID")))))</f>
        <v>0</v>
      </c>
      <c r="N98" s="16">
        <f t="shared" si="10"/>
        <v>0</v>
      </c>
      <c r="O98" s="16">
        <f t="shared" si="11"/>
        <v>0</v>
      </c>
      <c r="P98" s="3">
        <v>0</v>
      </c>
      <c r="T98" s="39" t="s">
        <v>263</v>
      </c>
      <c r="U98" s="3" t="s">
        <v>302</v>
      </c>
      <c r="V98" s="40" t="s">
        <v>303</v>
      </c>
    </row>
    <row r="99" spans="1:22" ht="57.6">
      <c r="A99" s="13"/>
      <c r="B99" s="39"/>
      <c r="C99" s="39"/>
      <c r="D99" s="20"/>
      <c r="E99" s="5"/>
      <c r="F99" s="5"/>
      <c r="G99" s="6" t="s">
        <v>45</v>
      </c>
      <c r="H99" s="6" t="s">
        <v>51</v>
      </c>
      <c r="I99" s="6" t="s">
        <v>56</v>
      </c>
      <c r="J99" s="6" t="s">
        <v>61</v>
      </c>
      <c r="L99" s="16">
        <f t="shared" si="12"/>
        <v>0</v>
      </c>
      <c r="M99" s="16">
        <f t="shared" si="13"/>
        <v>0</v>
      </c>
      <c r="N99" s="16">
        <f t="shared" si="10"/>
        <v>0</v>
      </c>
      <c r="O99" s="16">
        <f t="shared" si="11"/>
        <v>0</v>
      </c>
      <c r="P99" s="3">
        <v>0</v>
      </c>
      <c r="T99" s="39" t="s">
        <v>263</v>
      </c>
      <c r="U99" s="3" t="s">
        <v>302</v>
      </c>
      <c r="V99" s="40" t="s">
        <v>303</v>
      </c>
    </row>
    <row r="100" spans="1:22" ht="57.6">
      <c r="A100" s="13"/>
      <c r="B100" s="39"/>
      <c r="C100" s="39"/>
      <c r="D100" s="20"/>
      <c r="E100" s="5"/>
      <c r="F100" s="5"/>
      <c r="G100" s="6" t="s">
        <v>45</v>
      </c>
      <c r="H100" s="6" t="s">
        <v>51</v>
      </c>
      <c r="I100" s="6" t="s">
        <v>56</v>
      </c>
      <c r="J100" s="6" t="s">
        <v>61</v>
      </c>
      <c r="L100" s="16">
        <f t="shared" si="12"/>
        <v>0</v>
      </c>
      <c r="M100" s="16">
        <f t="shared" si="13"/>
        <v>0</v>
      </c>
      <c r="N100" s="16">
        <f t="shared" si="10"/>
        <v>0</v>
      </c>
      <c r="O100" s="16">
        <f t="shared" si="11"/>
        <v>0</v>
      </c>
      <c r="P100" s="3">
        <v>0</v>
      </c>
      <c r="T100" s="39" t="s">
        <v>263</v>
      </c>
      <c r="U100" s="3" t="s">
        <v>302</v>
      </c>
      <c r="V100" s="40" t="s">
        <v>303</v>
      </c>
    </row>
    <row r="101" spans="1:22" ht="57.6">
      <c r="A101" s="13"/>
      <c r="B101" s="39"/>
      <c r="C101" s="39"/>
      <c r="D101" s="20"/>
      <c r="E101" s="5"/>
      <c r="F101" s="5"/>
      <c r="G101" s="6" t="s">
        <v>45</v>
      </c>
      <c r="H101" s="6" t="s">
        <v>51</v>
      </c>
      <c r="I101" s="6" t="s">
        <v>56</v>
      </c>
      <c r="J101" s="6" t="s">
        <v>61</v>
      </c>
      <c r="L101" s="16">
        <f t="shared" si="12"/>
        <v>0</v>
      </c>
      <c r="M101" s="16">
        <f t="shared" si="13"/>
        <v>0</v>
      </c>
      <c r="N101" s="16">
        <f t="shared" si="10"/>
        <v>0</v>
      </c>
      <c r="O101" s="16">
        <f t="shared" si="11"/>
        <v>0</v>
      </c>
      <c r="P101" s="3">
        <v>0</v>
      </c>
      <c r="T101" s="39" t="s">
        <v>263</v>
      </c>
      <c r="U101" s="3" t="s">
        <v>302</v>
      </c>
      <c r="V101" s="40" t="s">
        <v>303</v>
      </c>
    </row>
    <row r="102" spans="1:22" ht="57.6">
      <c r="A102" s="13"/>
      <c r="B102" s="39"/>
      <c r="C102" s="39"/>
      <c r="D102" s="20"/>
      <c r="E102" s="5"/>
      <c r="F102" s="5"/>
      <c r="G102" s="6" t="s">
        <v>45</v>
      </c>
      <c r="H102" s="6" t="s">
        <v>51</v>
      </c>
      <c r="I102" s="6" t="s">
        <v>56</v>
      </c>
      <c r="J102" s="6" t="s">
        <v>61</v>
      </c>
      <c r="L102" s="16">
        <f t="shared" si="12"/>
        <v>0</v>
      </c>
      <c r="M102" s="16">
        <f t="shared" si="13"/>
        <v>0</v>
      </c>
      <c r="N102" s="16">
        <f t="shared" si="10"/>
        <v>0</v>
      </c>
      <c r="O102" s="16">
        <f t="shared" si="11"/>
        <v>0</v>
      </c>
      <c r="P102" s="3">
        <v>0</v>
      </c>
      <c r="T102" s="39" t="s">
        <v>263</v>
      </c>
      <c r="U102" s="3" t="s">
        <v>302</v>
      </c>
      <c r="V102" s="40" t="s">
        <v>303</v>
      </c>
    </row>
    <row r="103" spans="1:22" ht="57.6">
      <c r="A103" s="13"/>
      <c r="B103" s="39"/>
      <c r="C103" s="39"/>
      <c r="D103" s="20"/>
      <c r="E103" s="5"/>
      <c r="F103" s="5"/>
      <c r="G103" s="6" t="s">
        <v>45</v>
      </c>
      <c r="H103" s="6" t="s">
        <v>51</v>
      </c>
      <c r="I103" s="6" t="s">
        <v>56</v>
      </c>
      <c r="J103" s="6" t="s">
        <v>61</v>
      </c>
      <c r="L103" s="16">
        <f t="shared" si="12"/>
        <v>0</v>
      </c>
      <c r="M103" s="16">
        <f t="shared" si="13"/>
        <v>0</v>
      </c>
      <c r="N103" s="16">
        <f t="shared" si="10"/>
        <v>0</v>
      </c>
      <c r="O103" s="16">
        <f t="shared" si="11"/>
        <v>0</v>
      </c>
      <c r="P103" s="3">
        <v>0</v>
      </c>
      <c r="T103" s="39" t="s">
        <v>263</v>
      </c>
      <c r="U103" s="3" t="s">
        <v>302</v>
      </c>
      <c r="V103" s="40" t="s">
        <v>303</v>
      </c>
    </row>
    <row r="104" spans="1:22" ht="57.6">
      <c r="A104" s="13"/>
      <c r="B104" s="39"/>
      <c r="C104" s="39"/>
      <c r="D104" s="20"/>
      <c r="E104" s="5"/>
      <c r="F104" s="5"/>
      <c r="G104" s="6" t="s">
        <v>45</v>
      </c>
      <c r="H104" s="6" t="s">
        <v>51</v>
      </c>
      <c r="I104" s="6" t="s">
        <v>56</v>
      </c>
      <c r="J104" s="6" t="s">
        <v>61</v>
      </c>
      <c r="L104" s="16">
        <f t="shared" si="12"/>
        <v>0</v>
      </c>
      <c r="M104" s="16">
        <f t="shared" si="13"/>
        <v>0</v>
      </c>
      <c r="N104" s="16">
        <f t="shared" si="10"/>
        <v>0</v>
      </c>
      <c r="O104" s="16">
        <f t="shared" si="11"/>
        <v>0</v>
      </c>
      <c r="P104" s="3">
        <v>0</v>
      </c>
      <c r="T104" s="39" t="s">
        <v>263</v>
      </c>
      <c r="U104" s="3" t="s">
        <v>302</v>
      </c>
      <c r="V104" s="40" t="s">
        <v>303</v>
      </c>
    </row>
    <row r="105" spans="1:22">
      <c r="P105" s="3">
        <f>AVERAGE(P21:P75)</f>
        <v>0</v>
      </c>
      <c r="Q105" s="36" t="s">
        <v>428</v>
      </c>
    </row>
    <row r="106" spans="1:22">
      <c r="F106" s="2" t="s">
        <v>17</v>
      </c>
      <c r="H106" s="17">
        <f>AVERAGE(L21:L75)</f>
        <v>0</v>
      </c>
      <c r="I106" s="17">
        <f>1-H106</f>
        <v>1</v>
      </c>
      <c r="Q106" s="5" t="s">
        <v>17</v>
      </c>
      <c r="S106" s="17">
        <f>AVERAGE(L52:L75)</f>
        <v>0</v>
      </c>
      <c r="T106" s="17">
        <f>1-S106</f>
        <v>1</v>
      </c>
    </row>
    <row r="107" spans="1:22">
      <c r="F107" s="5" t="s">
        <v>3</v>
      </c>
      <c r="G107" s="5"/>
      <c r="H107" s="17">
        <f>AVERAGE(M21:M75)</f>
        <v>0</v>
      </c>
      <c r="I107" s="17">
        <f>1-H107</f>
        <v>1</v>
      </c>
      <c r="Q107" s="5" t="s">
        <v>3</v>
      </c>
      <c r="R107" s="5"/>
      <c r="S107" s="17">
        <f>AVERAGE(M52:M75)</f>
        <v>0</v>
      </c>
      <c r="T107" s="17">
        <f>1-S107</f>
        <v>1</v>
      </c>
    </row>
    <row r="108" spans="1:22">
      <c r="F108" s="5" t="s">
        <v>4</v>
      </c>
      <c r="G108" s="5"/>
      <c r="H108" s="17">
        <f>AVERAGE(N21:N75)</f>
        <v>0</v>
      </c>
      <c r="I108" s="17">
        <f>1-H108</f>
        <v>1</v>
      </c>
      <c r="Q108" s="5" t="s">
        <v>4</v>
      </c>
      <c r="R108" s="5"/>
      <c r="S108" s="17">
        <f>AVERAGE(N52:N75)</f>
        <v>0</v>
      </c>
      <c r="T108" s="17">
        <f>1-S108</f>
        <v>1</v>
      </c>
    </row>
    <row r="109" spans="1:22">
      <c r="F109" s="5" t="s">
        <v>5</v>
      </c>
      <c r="G109" s="5"/>
      <c r="H109" s="17">
        <f>AVERAGE(O21:O75)</f>
        <v>0</v>
      </c>
      <c r="I109" s="17">
        <f>1-H109</f>
        <v>1</v>
      </c>
      <c r="Q109" s="5" t="s">
        <v>5</v>
      </c>
      <c r="R109" s="5"/>
      <c r="S109" s="17">
        <f>AVERAGE( O52:O75)</f>
        <v>0</v>
      </c>
      <c r="T109" s="17">
        <f>1-S109</f>
        <v>1</v>
      </c>
    </row>
    <row r="110" spans="1:22">
      <c r="F110" s="5" t="s">
        <v>6</v>
      </c>
      <c r="G110" s="5"/>
      <c r="H110" s="17">
        <f>AVERAGE(H106:H109)</f>
        <v>0</v>
      </c>
      <c r="I110" s="17">
        <f>1-H110</f>
        <v>1</v>
      </c>
      <c r="Q110" s="5" t="s">
        <v>6</v>
      </c>
      <c r="R110" s="5"/>
      <c r="S110" s="17">
        <f>AVERAGE(S106:S109)</f>
        <v>0</v>
      </c>
      <c r="T110" s="17">
        <f>1-S110</f>
        <v>1</v>
      </c>
    </row>
    <row r="112" spans="1:22" ht="30" customHeight="1">
      <c r="A112" s="68" t="s">
        <v>43</v>
      </c>
      <c r="B112" s="68"/>
      <c r="C112" s="68"/>
      <c r="D112" s="68"/>
      <c r="E112" s="68"/>
      <c r="F112" s="68"/>
      <c r="G112" s="68"/>
      <c r="H112" s="68"/>
      <c r="I112" s="68"/>
      <c r="J112" s="68"/>
      <c r="K112" s="68"/>
      <c r="L112" s="68"/>
      <c r="M112" s="68"/>
      <c r="N112" s="68"/>
      <c r="O112" s="68"/>
      <c r="P112" s="68"/>
      <c r="Q112" s="68"/>
    </row>
  </sheetData>
  <mergeCells count="2">
    <mergeCell ref="A1:J1"/>
    <mergeCell ref="A112:Q112"/>
  </mergeCells>
  <hyperlinks>
    <hyperlink ref="A112" r:id="rId1" display="http://creativecommons.org/licenses/by-sa/4.0/"/>
  </hyperlinks>
  <pageMargins left="0.7" right="0.7" top="0.75" bottom="0.75" header="0.3" footer="0.3"/>
  <pageSetup scale="10"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1321" operator="equal" id="{0CB89B85-C37A-4C11-B89E-CE9A10C521F7}">
            <xm:f>Values!$A$8</xm:f>
            <x14:dxf>
              <fill>
                <patternFill>
                  <bgColor rgb="FF27AE60"/>
                </patternFill>
              </fill>
            </x14:dxf>
          </x14:cfRule>
          <x14:cfRule type="cellIs" priority="1322" operator="equal" id="{C705E3F2-DDDE-42D7-B669-DC292AC1BCF4}">
            <xm:f>Values!$A$7</xm:f>
            <x14:dxf>
              <fill>
                <patternFill>
                  <bgColor rgb="FFF1C40F"/>
                </patternFill>
              </fill>
            </x14:dxf>
          </x14:cfRule>
          <x14:cfRule type="cellIs" priority="1323" operator="equal" id="{651675B8-B8C2-46C0-BF99-9DC3821C87D0}">
            <xm:f>Values!$A$6</xm:f>
            <x14:dxf>
              <fill>
                <patternFill>
                  <bgColor rgb="FFF39C12"/>
                </patternFill>
              </fill>
            </x14:dxf>
          </x14:cfRule>
          <x14:cfRule type="cellIs" priority="1324" operator="equal" id="{756DD6AF-9D2F-43AC-93C6-86ACCCAFA259}">
            <xm:f>Values!$A$5</xm:f>
            <x14:dxf>
              <fill>
                <patternFill>
                  <bgColor rgb="FFE67E22"/>
                </patternFill>
              </fill>
            </x14:dxf>
          </x14:cfRule>
          <x14:cfRule type="cellIs" priority="1325" operator="equal" id="{D504F28A-32F3-4181-A4C4-F952F66CC12F}">
            <xm:f>Values!$A$4</xm:f>
            <x14:dxf>
              <fill>
                <patternFill>
                  <bgColor rgb="FFE74C3C"/>
                </patternFill>
              </fill>
            </x14:dxf>
          </x14:cfRule>
          <xm:sqref>G21 G52 G74:G75</xm:sqref>
        </x14:conditionalFormatting>
        <x14:conditionalFormatting xmlns:xm="http://schemas.microsoft.com/office/excel/2006/main">
          <x14:cfRule type="cellIs" priority="1306" operator="equal" id="{036060BA-4C6F-43B6-B4D2-44DEDC915E6D}">
            <xm:f>Values!$A$15</xm:f>
            <x14:dxf>
              <fill>
                <patternFill>
                  <bgColor rgb="FF27AE60"/>
                </patternFill>
              </fill>
            </x14:dxf>
          </x14:cfRule>
          <x14:cfRule type="cellIs" priority="1317" operator="equal" id="{3EB4BB77-AD8A-4004-8C53-76FC45E10259}">
            <xm:f>Values!$A$14</xm:f>
            <x14:dxf>
              <fill>
                <patternFill>
                  <bgColor rgb="FFF1C40F"/>
                </patternFill>
              </fill>
            </x14:dxf>
          </x14:cfRule>
          <x14:cfRule type="cellIs" priority="1318" operator="equal" id="{ACAC679B-A031-48E4-84EF-C093CDC1FB2D}">
            <xm:f>Values!$A$13</xm:f>
            <x14:dxf>
              <fill>
                <patternFill>
                  <bgColor rgb="FFF39C12"/>
                </patternFill>
              </fill>
            </x14:dxf>
          </x14:cfRule>
          <x14:cfRule type="cellIs" priority="1319" operator="equal" id="{BC70DEE2-9A9F-41A2-BEB2-F52D82CC9D23}">
            <xm:f>Values!$A$12</xm:f>
            <x14:dxf>
              <fill>
                <patternFill>
                  <bgColor rgb="FFE67E22"/>
                </patternFill>
              </fill>
            </x14:dxf>
          </x14:cfRule>
          <x14:cfRule type="cellIs" priority="1320" operator="equal" id="{EBA62D49-DD75-403C-AB1C-AB696A49A8F8}">
            <xm:f>Values!$A$11</xm:f>
            <x14:dxf>
              <fill>
                <patternFill>
                  <bgColor rgb="FFE74C3C"/>
                </patternFill>
              </fill>
            </x14:dxf>
          </x14:cfRule>
          <xm:sqref>H21 H52 H74:H75</xm:sqref>
        </x14:conditionalFormatting>
        <x14:conditionalFormatting xmlns:xm="http://schemas.microsoft.com/office/excel/2006/main">
          <x14:cfRule type="cellIs" priority="1307" operator="equal" id="{B612F784-3C24-4F38-BB5E-2A934515FF9A}">
            <xm:f>Values!$A$22</xm:f>
            <x14:dxf>
              <fill>
                <patternFill>
                  <bgColor rgb="FF27B060"/>
                </patternFill>
              </fill>
            </x14:dxf>
          </x14:cfRule>
          <x14:cfRule type="cellIs" priority="1313" operator="equal" id="{C892BC10-8113-4311-9CC0-7ED643F20471}">
            <xm:f>Values!$A$21</xm:f>
            <x14:dxf>
              <fill>
                <patternFill>
                  <bgColor rgb="FFF1C40F"/>
                </patternFill>
              </fill>
            </x14:dxf>
          </x14:cfRule>
          <x14:cfRule type="cellIs" priority="1314" operator="equal" id="{3778FF74-2F2E-4E56-BC6C-DCD3A7282CC0}">
            <xm:f>Values!$A$20</xm:f>
            <x14:dxf>
              <fill>
                <patternFill>
                  <bgColor rgb="FFF39C12"/>
                </patternFill>
              </fill>
            </x14:dxf>
          </x14:cfRule>
          <x14:cfRule type="cellIs" priority="1315" operator="equal" id="{6973E091-C325-4013-A324-40556F6F0740}">
            <xm:f>Values!$A$19</xm:f>
            <x14:dxf>
              <fill>
                <patternFill>
                  <bgColor rgb="FFE67E22"/>
                </patternFill>
              </fill>
            </x14:dxf>
          </x14:cfRule>
          <x14:cfRule type="cellIs" priority="1316" operator="equal" id="{109F868A-3A6C-4A56-85D0-23EB9AC68B59}">
            <xm:f>Values!$A$18</xm:f>
            <x14:dxf>
              <fill>
                <patternFill>
                  <bgColor rgb="FFE74C3C"/>
                </patternFill>
              </fill>
            </x14:dxf>
          </x14:cfRule>
          <xm:sqref>I21 I74:I75</xm:sqref>
        </x14:conditionalFormatting>
        <x14:conditionalFormatting xmlns:xm="http://schemas.microsoft.com/office/excel/2006/main">
          <x14:cfRule type="cellIs" priority="1308" operator="equal" id="{AB3A8985-7A78-48CF-A2CF-60CF2977BA6D}">
            <xm:f>Values!$A$29</xm:f>
            <x14:dxf>
              <fill>
                <patternFill>
                  <bgColor rgb="FF27AE60"/>
                </patternFill>
              </fill>
            </x14:dxf>
          </x14:cfRule>
          <x14:cfRule type="cellIs" priority="1310" operator="equal" id="{72709CF2-D549-4D38-A032-2E4DB37DAA27}">
            <xm:f>Values!$A$27</xm:f>
            <x14:dxf>
              <fill>
                <patternFill>
                  <bgColor rgb="FFF39C12"/>
                </patternFill>
              </fill>
            </x14:dxf>
          </x14:cfRule>
          <x14:cfRule type="cellIs" priority="1311" operator="equal" id="{6FB5A806-E3C8-4F9B-8092-CF87EF73E925}">
            <xm:f>Values!$A$26</xm:f>
            <x14:dxf>
              <fill>
                <patternFill>
                  <bgColor rgb="FFE67E22"/>
                </patternFill>
              </fill>
            </x14:dxf>
          </x14:cfRule>
          <x14:cfRule type="cellIs" priority="1312" operator="equal" id="{6403F0AE-5052-4246-99C5-CD2CD32224E7}">
            <xm:f>Values!$A$25</xm:f>
            <x14:dxf>
              <fill>
                <patternFill>
                  <bgColor rgb="FFE74C3C"/>
                </patternFill>
              </fill>
            </x14:dxf>
          </x14:cfRule>
          <xm:sqref>J21 J74:J75</xm:sqref>
        </x14:conditionalFormatting>
        <x14:conditionalFormatting xmlns:xm="http://schemas.microsoft.com/office/excel/2006/main">
          <x14:cfRule type="cellIs" priority="1309" operator="equal" id="{D8235626-7EA4-4FD2-AEAB-0A2C789989C6}">
            <xm:f>Values!$A$28</xm:f>
            <x14:dxf>
              <fill>
                <patternFill>
                  <bgColor rgb="FFF1C40F"/>
                </patternFill>
              </fill>
            </x14:dxf>
          </x14:cfRule>
          <xm:sqref>J21 J74:J75</xm:sqref>
        </x14:conditionalFormatting>
        <x14:conditionalFormatting xmlns:xm="http://schemas.microsoft.com/office/excel/2006/main">
          <x14:cfRule type="cellIs" priority="1301" operator="equal" id="{98184AB4-0DA5-4466-AFEB-6140B7C798DD}">
            <xm:f>Values!$A$8</xm:f>
            <x14:dxf>
              <fill>
                <patternFill>
                  <bgColor rgb="FF27AE60"/>
                </patternFill>
              </fill>
            </x14:dxf>
          </x14:cfRule>
          <x14:cfRule type="cellIs" priority="1302" operator="equal" id="{6B8ECC30-C7BB-47C2-A749-D9755A189318}">
            <xm:f>Values!$A$7</xm:f>
            <x14:dxf>
              <fill>
                <patternFill>
                  <bgColor rgb="FFF1C40F"/>
                </patternFill>
              </fill>
            </x14:dxf>
          </x14:cfRule>
          <x14:cfRule type="cellIs" priority="1303" operator="equal" id="{5F737F98-AF8B-4569-9956-99D35BC1D325}">
            <xm:f>Values!$A$6</xm:f>
            <x14:dxf>
              <fill>
                <patternFill>
                  <bgColor rgb="FFF39C12"/>
                </patternFill>
              </fill>
            </x14:dxf>
          </x14:cfRule>
          <x14:cfRule type="cellIs" priority="1304" operator="equal" id="{5FF4E7EB-C4B2-4778-9B95-FAB94FD6F745}">
            <xm:f>Values!$A$5</xm:f>
            <x14:dxf>
              <fill>
                <patternFill>
                  <bgColor rgb="FFE67E22"/>
                </patternFill>
              </fill>
            </x14:dxf>
          </x14:cfRule>
          <x14:cfRule type="cellIs" priority="1305" operator="equal" id="{46F946B8-405E-4AD4-BF94-70E3723BA7EC}">
            <xm:f>Values!$A$4</xm:f>
            <x14:dxf>
              <fill>
                <patternFill>
                  <bgColor rgb="FFE74C3C"/>
                </patternFill>
              </fill>
            </x14:dxf>
          </x14:cfRule>
          <xm:sqref>G22</xm:sqref>
        </x14:conditionalFormatting>
        <x14:conditionalFormatting xmlns:xm="http://schemas.microsoft.com/office/excel/2006/main">
          <x14:cfRule type="cellIs" priority="1286" operator="equal" id="{3F0CE21E-45F0-4DA8-AF4A-CAEE86C6BE96}">
            <xm:f>Values!$A$15</xm:f>
            <x14:dxf>
              <fill>
                <patternFill>
                  <bgColor rgb="FF27AE60"/>
                </patternFill>
              </fill>
            </x14:dxf>
          </x14:cfRule>
          <x14:cfRule type="cellIs" priority="1297" operator="equal" id="{1A09D762-BAE6-415A-94B2-E04044F7D4BC}">
            <xm:f>Values!$A$14</xm:f>
            <x14:dxf>
              <fill>
                <patternFill>
                  <bgColor rgb="FFF1C40F"/>
                </patternFill>
              </fill>
            </x14:dxf>
          </x14:cfRule>
          <x14:cfRule type="cellIs" priority="1298" operator="equal" id="{D9F5161B-6D97-4E64-BAEE-B6E9865A87A3}">
            <xm:f>Values!$A$13</xm:f>
            <x14:dxf>
              <fill>
                <patternFill>
                  <bgColor rgb="FFF39C12"/>
                </patternFill>
              </fill>
            </x14:dxf>
          </x14:cfRule>
          <x14:cfRule type="cellIs" priority="1299" operator="equal" id="{2DD7241E-6618-4AF1-9A29-B59D8FDC3B23}">
            <xm:f>Values!$A$12</xm:f>
            <x14:dxf>
              <fill>
                <patternFill>
                  <bgColor rgb="FFE67E22"/>
                </patternFill>
              </fill>
            </x14:dxf>
          </x14:cfRule>
          <x14:cfRule type="cellIs" priority="1300" operator="equal" id="{169BC487-B1DC-4AA8-8464-D0856A678AEE}">
            <xm:f>Values!$A$11</xm:f>
            <x14:dxf>
              <fill>
                <patternFill>
                  <bgColor rgb="FFE74C3C"/>
                </patternFill>
              </fill>
            </x14:dxf>
          </x14:cfRule>
          <xm:sqref>H22</xm:sqref>
        </x14:conditionalFormatting>
        <x14:conditionalFormatting xmlns:xm="http://schemas.microsoft.com/office/excel/2006/main">
          <x14:cfRule type="cellIs" priority="1287" operator="equal" id="{89565E53-D09E-4CB5-A54C-CEABAD06BDD8}">
            <xm:f>Values!$A$22</xm:f>
            <x14:dxf>
              <fill>
                <patternFill>
                  <bgColor rgb="FF27B060"/>
                </patternFill>
              </fill>
            </x14:dxf>
          </x14:cfRule>
          <x14:cfRule type="cellIs" priority="1293" operator="equal" id="{3C8C828B-71CA-4287-AFB4-68BB1A621F49}">
            <xm:f>Values!$A$21</xm:f>
            <x14:dxf>
              <fill>
                <patternFill>
                  <bgColor rgb="FFF1C40F"/>
                </patternFill>
              </fill>
            </x14:dxf>
          </x14:cfRule>
          <x14:cfRule type="cellIs" priority="1294" operator="equal" id="{9E6861A5-4CFC-4343-8FBE-738959931928}">
            <xm:f>Values!$A$20</xm:f>
            <x14:dxf>
              <fill>
                <patternFill>
                  <bgColor rgb="FFF39C12"/>
                </patternFill>
              </fill>
            </x14:dxf>
          </x14:cfRule>
          <x14:cfRule type="cellIs" priority="1295" operator="equal" id="{FE3ED77D-797B-4B48-9325-6DA81B564A6B}">
            <xm:f>Values!$A$19</xm:f>
            <x14:dxf>
              <fill>
                <patternFill>
                  <bgColor rgb="FFE67E22"/>
                </patternFill>
              </fill>
            </x14:dxf>
          </x14:cfRule>
          <x14:cfRule type="cellIs" priority="1296" operator="equal" id="{40B7A7A7-5FCD-4E47-98B2-6B664EDF6453}">
            <xm:f>Values!$A$18</xm:f>
            <x14:dxf>
              <fill>
                <patternFill>
                  <bgColor rgb="FFE74C3C"/>
                </patternFill>
              </fill>
            </x14:dxf>
          </x14:cfRule>
          <xm:sqref>I22</xm:sqref>
        </x14:conditionalFormatting>
        <x14:conditionalFormatting xmlns:xm="http://schemas.microsoft.com/office/excel/2006/main">
          <x14:cfRule type="cellIs" priority="1288" operator="equal" id="{6CF46DC5-BAD2-44C4-B525-D90FB7F0BF1F}">
            <xm:f>Values!$A$29</xm:f>
            <x14:dxf>
              <fill>
                <patternFill>
                  <bgColor rgb="FF27AE60"/>
                </patternFill>
              </fill>
            </x14:dxf>
          </x14:cfRule>
          <x14:cfRule type="cellIs" priority="1290" operator="equal" id="{B2F7FAA8-A82E-4B4E-948C-13343C751E7C}">
            <xm:f>Values!$A$27</xm:f>
            <x14:dxf>
              <fill>
                <patternFill>
                  <bgColor rgb="FFF39C12"/>
                </patternFill>
              </fill>
            </x14:dxf>
          </x14:cfRule>
          <x14:cfRule type="cellIs" priority="1291" operator="equal" id="{EC81FE6E-6409-462F-8BC5-78358C01F2D7}">
            <xm:f>Values!$A$26</xm:f>
            <x14:dxf>
              <fill>
                <patternFill>
                  <bgColor rgb="FFE67E22"/>
                </patternFill>
              </fill>
            </x14:dxf>
          </x14:cfRule>
          <x14:cfRule type="cellIs" priority="1292" operator="equal" id="{C0E28D51-9C03-4EC2-94E4-126217FDFE2A}">
            <xm:f>Values!$A$25</xm:f>
            <x14:dxf>
              <fill>
                <patternFill>
                  <bgColor rgb="FFE74C3C"/>
                </patternFill>
              </fill>
            </x14:dxf>
          </x14:cfRule>
          <xm:sqref>J22</xm:sqref>
        </x14:conditionalFormatting>
        <x14:conditionalFormatting xmlns:xm="http://schemas.microsoft.com/office/excel/2006/main">
          <x14:cfRule type="cellIs" priority="1289" operator="equal" id="{F74FB8F0-8A76-46EA-A177-339CD2EAC7CF}">
            <xm:f>Values!$A$28</xm:f>
            <x14:dxf>
              <fill>
                <patternFill>
                  <bgColor rgb="FFF1C40F"/>
                </patternFill>
              </fill>
            </x14:dxf>
          </x14:cfRule>
          <xm:sqref>J22</xm:sqref>
        </x14:conditionalFormatting>
        <x14:conditionalFormatting xmlns:xm="http://schemas.microsoft.com/office/excel/2006/main">
          <x14:cfRule type="cellIs" priority="1281" operator="equal" id="{804FBF4A-015F-444D-970A-39C4C4C5AFDB}">
            <xm:f>Values!$A$8</xm:f>
            <x14:dxf>
              <fill>
                <patternFill>
                  <bgColor rgb="FF27AE60"/>
                </patternFill>
              </fill>
            </x14:dxf>
          </x14:cfRule>
          <x14:cfRule type="cellIs" priority="1282" operator="equal" id="{6EB59A03-9DC8-427A-8D75-6D9CB6C9CCCC}">
            <xm:f>Values!$A$7</xm:f>
            <x14:dxf>
              <fill>
                <patternFill>
                  <bgColor rgb="FFF1C40F"/>
                </patternFill>
              </fill>
            </x14:dxf>
          </x14:cfRule>
          <x14:cfRule type="cellIs" priority="1283" operator="equal" id="{AD273F64-4C98-44FF-861A-611934D388DE}">
            <xm:f>Values!$A$6</xm:f>
            <x14:dxf>
              <fill>
                <patternFill>
                  <bgColor rgb="FFF39C12"/>
                </patternFill>
              </fill>
            </x14:dxf>
          </x14:cfRule>
          <x14:cfRule type="cellIs" priority="1284" operator="equal" id="{E7967B11-8DA6-4D64-A494-00042C6D93B4}">
            <xm:f>Values!$A$5</xm:f>
            <x14:dxf>
              <fill>
                <patternFill>
                  <bgColor rgb="FFE67E22"/>
                </patternFill>
              </fill>
            </x14:dxf>
          </x14:cfRule>
          <x14:cfRule type="cellIs" priority="1285" operator="equal" id="{FA2AAAA2-8115-48D0-91C6-A6E51BEE0FD1}">
            <xm:f>Values!$A$4</xm:f>
            <x14:dxf>
              <fill>
                <patternFill>
                  <bgColor rgb="FFE74C3C"/>
                </patternFill>
              </fill>
            </x14:dxf>
          </x14:cfRule>
          <xm:sqref>G29:G30 G51</xm:sqref>
        </x14:conditionalFormatting>
        <x14:conditionalFormatting xmlns:xm="http://schemas.microsoft.com/office/excel/2006/main">
          <x14:cfRule type="cellIs" priority="1266" operator="equal" id="{28599A43-D428-48BC-A0FC-128B1C881F04}">
            <xm:f>Values!$A$15</xm:f>
            <x14:dxf>
              <fill>
                <patternFill>
                  <bgColor rgb="FF27AE60"/>
                </patternFill>
              </fill>
            </x14:dxf>
          </x14:cfRule>
          <x14:cfRule type="cellIs" priority="1277" operator="equal" id="{25304652-AF26-4EDE-86B4-B1E40D636885}">
            <xm:f>Values!$A$14</xm:f>
            <x14:dxf>
              <fill>
                <patternFill>
                  <bgColor rgb="FFF1C40F"/>
                </patternFill>
              </fill>
            </x14:dxf>
          </x14:cfRule>
          <x14:cfRule type="cellIs" priority="1278" operator="equal" id="{26C15251-7B81-4134-8EBD-CBC65F67F503}">
            <xm:f>Values!$A$13</xm:f>
            <x14:dxf>
              <fill>
                <patternFill>
                  <bgColor rgb="FFF39C12"/>
                </patternFill>
              </fill>
            </x14:dxf>
          </x14:cfRule>
          <x14:cfRule type="cellIs" priority="1279" operator="equal" id="{FE56337C-95A4-47A9-B3B8-B0CD7FA7D73C}">
            <xm:f>Values!$A$12</xm:f>
            <x14:dxf>
              <fill>
                <patternFill>
                  <bgColor rgb="FFE67E22"/>
                </patternFill>
              </fill>
            </x14:dxf>
          </x14:cfRule>
          <x14:cfRule type="cellIs" priority="1280" operator="equal" id="{B68C12D9-118C-4117-9128-797029E69DC7}">
            <xm:f>Values!$A$11</xm:f>
            <x14:dxf>
              <fill>
                <patternFill>
                  <bgColor rgb="FFE74C3C"/>
                </patternFill>
              </fill>
            </x14:dxf>
          </x14:cfRule>
          <xm:sqref>H29:H30 H51</xm:sqref>
        </x14:conditionalFormatting>
        <x14:conditionalFormatting xmlns:xm="http://schemas.microsoft.com/office/excel/2006/main">
          <x14:cfRule type="cellIs" priority="1267" operator="equal" id="{52649558-2348-4B8C-91CE-059D64CBA128}">
            <xm:f>Values!$A$22</xm:f>
            <x14:dxf>
              <fill>
                <patternFill>
                  <bgColor rgb="FF27B060"/>
                </patternFill>
              </fill>
            </x14:dxf>
          </x14:cfRule>
          <x14:cfRule type="cellIs" priority="1273" operator="equal" id="{049E4CA8-7499-44A0-BBE6-A898FA735BF7}">
            <xm:f>Values!$A$21</xm:f>
            <x14:dxf>
              <fill>
                <patternFill>
                  <bgColor rgb="FFF1C40F"/>
                </patternFill>
              </fill>
            </x14:dxf>
          </x14:cfRule>
          <x14:cfRule type="cellIs" priority="1274" operator="equal" id="{28E6974C-2802-4955-AEC9-BA96E59CE548}">
            <xm:f>Values!$A$20</xm:f>
            <x14:dxf>
              <fill>
                <patternFill>
                  <bgColor rgb="FFF39C12"/>
                </patternFill>
              </fill>
            </x14:dxf>
          </x14:cfRule>
          <x14:cfRule type="cellIs" priority="1275" operator="equal" id="{E58358E5-105F-4F8B-97F5-46C3401CD413}">
            <xm:f>Values!$A$19</xm:f>
            <x14:dxf>
              <fill>
                <patternFill>
                  <bgColor rgb="FFE67E22"/>
                </patternFill>
              </fill>
            </x14:dxf>
          </x14:cfRule>
          <x14:cfRule type="cellIs" priority="1276" operator="equal" id="{9A1ECA90-B347-4C21-B991-73DF25A2124A}">
            <xm:f>Values!$A$18</xm:f>
            <x14:dxf>
              <fill>
                <patternFill>
                  <bgColor rgb="FFE74C3C"/>
                </patternFill>
              </fill>
            </x14:dxf>
          </x14:cfRule>
          <xm:sqref>I30 I51</xm:sqref>
        </x14:conditionalFormatting>
        <x14:conditionalFormatting xmlns:xm="http://schemas.microsoft.com/office/excel/2006/main">
          <x14:cfRule type="cellIs" priority="1268" operator="equal" id="{6746984F-1468-44B8-9960-DF7F4264E8C5}">
            <xm:f>Values!$A$29</xm:f>
            <x14:dxf>
              <fill>
                <patternFill>
                  <bgColor rgb="FF27AE60"/>
                </patternFill>
              </fill>
            </x14:dxf>
          </x14:cfRule>
          <x14:cfRule type="cellIs" priority="1270" operator="equal" id="{ECFF5FDE-BA24-47C5-8F28-48CF51911820}">
            <xm:f>Values!$A$27</xm:f>
            <x14:dxf>
              <fill>
                <patternFill>
                  <bgColor rgb="FFF39C12"/>
                </patternFill>
              </fill>
            </x14:dxf>
          </x14:cfRule>
          <x14:cfRule type="cellIs" priority="1271" operator="equal" id="{C19C3B34-3B50-45AC-9BBB-C2C632CF2882}">
            <xm:f>Values!$A$26</xm:f>
            <x14:dxf>
              <fill>
                <patternFill>
                  <bgColor rgb="FFE67E22"/>
                </patternFill>
              </fill>
            </x14:dxf>
          </x14:cfRule>
          <x14:cfRule type="cellIs" priority="1272" operator="equal" id="{87C5E974-FBD9-4C01-A545-C266A199E814}">
            <xm:f>Values!$A$25</xm:f>
            <x14:dxf>
              <fill>
                <patternFill>
                  <bgColor rgb="FFE74C3C"/>
                </patternFill>
              </fill>
            </x14:dxf>
          </x14:cfRule>
          <xm:sqref>J30 J51</xm:sqref>
        </x14:conditionalFormatting>
        <x14:conditionalFormatting xmlns:xm="http://schemas.microsoft.com/office/excel/2006/main">
          <x14:cfRule type="cellIs" priority="1269" operator="equal" id="{9D3224B4-E0A9-4AF2-9431-C9955600445F}">
            <xm:f>Values!$A$28</xm:f>
            <x14:dxf>
              <fill>
                <patternFill>
                  <bgColor rgb="FFF1C40F"/>
                </patternFill>
              </fill>
            </x14:dxf>
          </x14:cfRule>
          <xm:sqref>J30 J51</xm:sqref>
        </x14:conditionalFormatting>
        <x14:conditionalFormatting xmlns:xm="http://schemas.microsoft.com/office/excel/2006/main">
          <x14:cfRule type="cellIs" priority="1261" operator="equal" id="{2731E7FE-1992-42C6-BA26-F7AFFC839181}">
            <xm:f>Values!$A$8</xm:f>
            <x14:dxf>
              <fill>
                <patternFill>
                  <bgColor rgb="FF27AE60"/>
                </patternFill>
              </fill>
            </x14:dxf>
          </x14:cfRule>
          <x14:cfRule type="cellIs" priority="1262" operator="equal" id="{2D1E01BB-5FE2-444B-A333-F623E28A2EA8}">
            <xm:f>Values!$A$7</xm:f>
            <x14:dxf>
              <fill>
                <patternFill>
                  <bgColor rgb="FFF1C40F"/>
                </patternFill>
              </fill>
            </x14:dxf>
          </x14:cfRule>
          <x14:cfRule type="cellIs" priority="1263" operator="equal" id="{5AFFFCA2-7EB1-4405-AD9E-E78EDD9A4FE9}">
            <xm:f>Values!$A$6</xm:f>
            <x14:dxf>
              <fill>
                <patternFill>
                  <bgColor rgb="FFF39C12"/>
                </patternFill>
              </fill>
            </x14:dxf>
          </x14:cfRule>
          <x14:cfRule type="cellIs" priority="1264" operator="equal" id="{335CD6A1-CBFA-41AA-8D88-8D4E644E9B54}">
            <xm:f>Values!$A$5</xm:f>
            <x14:dxf>
              <fill>
                <patternFill>
                  <bgColor rgb="FFE67E22"/>
                </patternFill>
              </fill>
            </x14:dxf>
          </x14:cfRule>
          <x14:cfRule type="cellIs" priority="1265" operator="equal" id="{C949BEB9-8FA1-4B91-911C-BDCD856EFB0F}">
            <xm:f>Values!$A$4</xm:f>
            <x14:dxf>
              <fill>
                <patternFill>
                  <bgColor rgb="FFE74C3C"/>
                </patternFill>
              </fill>
            </x14:dxf>
          </x14:cfRule>
          <xm:sqref>G26:G28</xm:sqref>
        </x14:conditionalFormatting>
        <x14:conditionalFormatting xmlns:xm="http://schemas.microsoft.com/office/excel/2006/main">
          <x14:cfRule type="cellIs" priority="1246" operator="equal" id="{54B0DC9D-ADCC-4E9A-BFCC-0793F5554C32}">
            <xm:f>Values!$A$15</xm:f>
            <x14:dxf>
              <fill>
                <patternFill>
                  <bgColor rgb="FF27AE60"/>
                </patternFill>
              </fill>
            </x14:dxf>
          </x14:cfRule>
          <x14:cfRule type="cellIs" priority="1257" operator="equal" id="{02DDE7E2-885B-4DED-A426-A5C05609A866}">
            <xm:f>Values!$A$14</xm:f>
            <x14:dxf>
              <fill>
                <patternFill>
                  <bgColor rgb="FFF1C40F"/>
                </patternFill>
              </fill>
            </x14:dxf>
          </x14:cfRule>
          <x14:cfRule type="cellIs" priority="1258" operator="equal" id="{C947D494-A94B-41DB-BC4B-EEF489CA6B92}">
            <xm:f>Values!$A$13</xm:f>
            <x14:dxf>
              <fill>
                <patternFill>
                  <bgColor rgb="FFF39C12"/>
                </patternFill>
              </fill>
            </x14:dxf>
          </x14:cfRule>
          <x14:cfRule type="cellIs" priority="1259" operator="equal" id="{D66941E6-84A8-4868-9333-0C02E2985FB1}">
            <xm:f>Values!$A$12</xm:f>
            <x14:dxf>
              <fill>
                <patternFill>
                  <bgColor rgb="FFE67E22"/>
                </patternFill>
              </fill>
            </x14:dxf>
          </x14:cfRule>
          <x14:cfRule type="cellIs" priority="1260" operator="equal" id="{31A805F2-86E7-484D-BB27-3EFD67787CDD}">
            <xm:f>Values!$A$11</xm:f>
            <x14:dxf>
              <fill>
                <patternFill>
                  <bgColor rgb="FFE74C3C"/>
                </patternFill>
              </fill>
            </x14:dxf>
          </x14:cfRule>
          <xm:sqref>H26:H28</xm:sqref>
        </x14:conditionalFormatting>
        <x14:conditionalFormatting xmlns:xm="http://schemas.microsoft.com/office/excel/2006/main">
          <x14:cfRule type="cellIs" priority="1247" operator="equal" id="{E60F6F68-6BA4-4528-8B7E-66469B19DA03}">
            <xm:f>Values!$A$22</xm:f>
            <x14:dxf>
              <fill>
                <patternFill>
                  <bgColor rgb="FF27B060"/>
                </patternFill>
              </fill>
            </x14:dxf>
          </x14:cfRule>
          <x14:cfRule type="cellIs" priority="1253" operator="equal" id="{FAB4849D-E9D9-4955-A9C7-4A18FE2E8C63}">
            <xm:f>Values!$A$21</xm:f>
            <x14:dxf>
              <fill>
                <patternFill>
                  <bgColor rgb="FFF1C40F"/>
                </patternFill>
              </fill>
            </x14:dxf>
          </x14:cfRule>
          <x14:cfRule type="cellIs" priority="1254" operator="equal" id="{E22AF291-1CC7-46A9-AFB3-367BD3815C87}">
            <xm:f>Values!$A$20</xm:f>
            <x14:dxf>
              <fill>
                <patternFill>
                  <bgColor rgb="FFF39C12"/>
                </patternFill>
              </fill>
            </x14:dxf>
          </x14:cfRule>
          <x14:cfRule type="cellIs" priority="1255" operator="equal" id="{BB77A88B-668E-4C1F-853C-1CFAF3973C20}">
            <xm:f>Values!$A$19</xm:f>
            <x14:dxf>
              <fill>
                <patternFill>
                  <bgColor rgb="FFE67E22"/>
                </patternFill>
              </fill>
            </x14:dxf>
          </x14:cfRule>
          <x14:cfRule type="cellIs" priority="1256" operator="equal" id="{8FCE5E46-525F-4D37-B558-A4A369D35E5A}">
            <xm:f>Values!$A$18</xm:f>
            <x14:dxf>
              <fill>
                <patternFill>
                  <bgColor rgb="FFE74C3C"/>
                </patternFill>
              </fill>
            </x14:dxf>
          </x14:cfRule>
          <xm:sqref>I27:I28</xm:sqref>
        </x14:conditionalFormatting>
        <x14:conditionalFormatting xmlns:xm="http://schemas.microsoft.com/office/excel/2006/main">
          <x14:cfRule type="cellIs" priority="1248" operator="equal" id="{0034A5EB-0073-4025-A1BD-306C38B84A8A}">
            <xm:f>Values!$A$29</xm:f>
            <x14:dxf>
              <fill>
                <patternFill>
                  <bgColor rgb="FF27AE60"/>
                </patternFill>
              </fill>
            </x14:dxf>
          </x14:cfRule>
          <x14:cfRule type="cellIs" priority="1250" operator="equal" id="{7109E3AB-4694-40E4-AD53-C4C8DA886C3A}">
            <xm:f>Values!$A$27</xm:f>
            <x14:dxf>
              <fill>
                <patternFill>
                  <bgColor rgb="FFF39C12"/>
                </patternFill>
              </fill>
            </x14:dxf>
          </x14:cfRule>
          <x14:cfRule type="cellIs" priority="1251" operator="equal" id="{7B1A8109-C86F-48E7-AA1C-6E125958C78C}">
            <xm:f>Values!$A$26</xm:f>
            <x14:dxf>
              <fill>
                <patternFill>
                  <bgColor rgb="FFE67E22"/>
                </patternFill>
              </fill>
            </x14:dxf>
          </x14:cfRule>
          <x14:cfRule type="cellIs" priority="1252" operator="equal" id="{DD52DA78-5227-4E0C-8038-5122C748809F}">
            <xm:f>Values!$A$25</xm:f>
            <x14:dxf>
              <fill>
                <patternFill>
                  <bgColor rgb="FFE74C3C"/>
                </patternFill>
              </fill>
            </x14:dxf>
          </x14:cfRule>
          <xm:sqref>J27:J28</xm:sqref>
        </x14:conditionalFormatting>
        <x14:conditionalFormatting xmlns:xm="http://schemas.microsoft.com/office/excel/2006/main">
          <x14:cfRule type="cellIs" priority="1249" operator="equal" id="{5EF9A55B-654C-41B4-83A1-0A3732B8CAF3}">
            <xm:f>Values!$A$28</xm:f>
            <x14:dxf>
              <fill>
                <patternFill>
                  <bgColor rgb="FFF1C40F"/>
                </patternFill>
              </fill>
            </x14:dxf>
          </x14:cfRule>
          <xm:sqref>J27:J28</xm:sqref>
        </x14:conditionalFormatting>
        <x14:conditionalFormatting xmlns:xm="http://schemas.microsoft.com/office/excel/2006/main">
          <x14:cfRule type="cellIs" priority="1241" operator="equal" id="{FCDA45D4-EDC1-4EE5-865F-444E98517258}">
            <xm:f>Values!$A$8</xm:f>
            <x14:dxf>
              <fill>
                <patternFill>
                  <bgColor rgb="FF27AE60"/>
                </patternFill>
              </fill>
            </x14:dxf>
          </x14:cfRule>
          <x14:cfRule type="cellIs" priority="1242" operator="equal" id="{1107193B-6B11-4D40-B04F-DD3A1939B0CF}">
            <xm:f>Values!$A$7</xm:f>
            <x14:dxf>
              <fill>
                <patternFill>
                  <bgColor rgb="FFF1C40F"/>
                </patternFill>
              </fill>
            </x14:dxf>
          </x14:cfRule>
          <x14:cfRule type="cellIs" priority="1243" operator="equal" id="{B7BCB1F0-4B39-47DD-B153-052950DB3166}">
            <xm:f>Values!$A$6</xm:f>
            <x14:dxf>
              <fill>
                <patternFill>
                  <bgColor rgb="FFF39C12"/>
                </patternFill>
              </fill>
            </x14:dxf>
          </x14:cfRule>
          <x14:cfRule type="cellIs" priority="1244" operator="equal" id="{A5DA3B26-8B2D-4317-88AE-073FE997CE22}">
            <xm:f>Values!$A$5</xm:f>
            <x14:dxf>
              <fill>
                <patternFill>
                  <bgColor rgb="FFE67E22"/>
                </patternFill>
              </fill>
            </x14:dxf>
          </x14:cfRule>
          <x14:cfRule type="cellIs" priority="1245" operator="equal" id="{CBB17BA3-B867-4820-9964-698CD5FE293A}">
            <xm:f>Values!$A$4</xm:f>
            <x14:dxf>
              <fill>
                <patternFill>
                  <bgColor rgb="FFE74C3C"/>
                </patternFill>
              </fill>
            </x14:dxf>
          </x14:cfRule>
          <xm:sqref>G23:G25</xm:sqref>
        </x14:conditionalFormatting>
        <x14:conditionalFormatting xmlns:xm="http://schemas.microsoft.com/office/excel/2006/main">
          <x14:cfRule type="cellIs" priority="1226" operator="equal" id="{34E254F1-339F-4759-AB44-D27D6259185D}">
            <xm:f>Values!$A$15</xm:f>
            <x14:dxf>
              <fill>
                <patternFill>
                  <bgColor rgb="FF27AE60"/>
                </patternFill>
              </fill>
            </x14:dxf>
          </x14:cfRule>
          <x14:cfRule type="cellIs" priority="1237" operator="equal" id="{0C8B2E8A-DC95-4B10-A6AD-D8882E7B9B22}">
            <xm:f>Values!$A$14</xm:f>
            <x14:dxf>
              <fill>
                <patternFill>
                  <bgColor rgb="FFF1C40F"/>
                </patternFill>
              </fill>
            </x14:dxf>
          </x14:cfRule>
          <x14:cfRule type="cellIs" priority="1238" operator="equal" id="{F5793107-83C5-4BD9-BBE3-CB8205306E69}">
            <xm:f>Values!$A$13</xm:f>
            <x14:dxf>
              <fill>
                <patternFill>
                  <bgColor rgb="FFF39C12"/>
                </patternFill>
              </fill>
            </x14:dxf>
          </x14:cfRule>
          <x14:cfRule type="cellIs" priority="1239" operator="equal" id="{6ABD3CA8-2CDE-4F1E-80B7-8249AFBA7B19}">
            <xm:f>Values!$A$12</xm:f>
            <x14:dxf>
              <fill>
                <patternFill>
                  <bgColor rgb="FFE67E22"/>
                </patternFill>
              </fill>
            </x14:dxf>
          </x14:cfRule>
          <x14:cfRule type="cellIs" priority="1240" operator="equal" id="{82670643-6673-44BD-9D88-F1B8E83276B1}">
            <xm:f>Values!$A$11</xm:f>
            <x14:dxf>
              <fill>
                <patternFill>
                  <bgColor rgb="FFE74C3C"/>
                </patternFill>
              </fill>
            </x14:dxf>
          </x14:cfRule>
          <xm:sqref>H23:H25</xm:sqref>
        </x14:conditionalFormatting>
        <x14:conditionalFormatting xmlns:xm="http://schemas.microsoft.com/office/excel/2006/main">
          <x14:cfRule type="cellIs" priority="1227" operator="equal" id="{7DCC863B-37E3-486F-8CAD-A94EF34CDA6C}">
            <xm:f>Values!$A$22</xm:f>
            <x14:dxf>
              <fill>
                <patternFill>
                  <bgColor rgb="FF27B060"/>
                </patternFill>
              </fill>
            </x14:dxf>
          </x14:cfRule>
          <x14:cfRule type="cellIs" priority="1233" operator="equal" id="{62CB247F-169F-4375-9493-FC2E0F853AEA}">
            <xm:f>Values!$A$21</xm:f>
            <x14:dxf>
              <fill>
                <patternFill>
                  <bgColor rgb="FFF1C40F"/>
                </patternFill>
              </fill>
            </x14:dxf>
          </x14:cfRule>
          <x14:cfRule type="cellIs" priority="1234" operator="equal" id="{AFFFB326-9FB4-4D82-8960-F38564616EA0}">
            <xm:f>Values!$A$20</xm:f>
            <x14:dxf>
              <fill>
                <patternFill>
                  <bgColor rgb="FFF39C12"/>
                </patternFill>
              </fill>
            </x14:dxf>
          </x14:cfRule>
          <x14:cfRule type="cellIs" priority="1235" operator="equal" id="{BCE2B124-F7AC-4821-AA68-2182A6372C59}">
            <xm:f>Values!$A$19</xm:f>
            <x14:dxf>
              <fill>
                <patternFill>
                  <bgColor rgb="FFE67E22"/>
                </patternFill>
              </fill>
            </x14:dxf>
          </x14:cfRule>
          <x14:cfRule type="cellIs" priority="1236" operator="equal" id="{3FBB1641-68D5-4356-A2CB-462F9EB302BB}">
            <xm:f>Values!$A$18</xm:f>
            <x14:dxf>
              <fill>
                <patternFill>
                  <bgColor rgb="FFE74C3C"/>
                </patternFill>
              </fill>
            </x14:dxf>
          </x14:cfRule>
          <xm:sqref>I24:I25</xm:sqref>
        </x14:conditionalFormatting>
        <x14:conditionalFormatting xmlns:xm="http://schemas.microsoft.com/office/excel/2006/main">
          <x14:cfRule type="cellIs" priority="1228" operator="equal" id="{ADF0F159-BD80-4E08-AF54-312F4F84B5F0}">
            <xm:f>Values!$A$29</xm:f>
            <x14:dxf>
              <fill>
                <patternFill>
                  <bgColor rgb="FF27AE60"/>
                </patternFill>
              </fill>
            </x14:dxf>
          </x14:cfRule>
          <x14:cfRule type="cellIs" priority="1230" operator="equal" id="{A9D82E6C-FCBB-44E5-94B7-2D533E050B76}">
            <xm:f>Values!$A$27</xm:f>
            <x14:dxf>
              <fill>
                <patternFill>
                  <bgColor rgb="FFF39C12"/>
                </patternFill>
              </fill>
            </x14:dxf>
          </x14:cfRule>
          <x14:cfRule type="cellIs" priority="1231" operator="equal" id="{8374BE62-0B86-4FE4-B09C-52B8402E08FD}">
            <xm:f>Values!$A$26</xm:f>
            <x14:dxf>
              <fill>
                <patternFill>
                  <bgColor rgb="FFE67E22"/>
                </patternFill>
              </fill>
            </x14:dxf>
          </x14:cfRule>
          <x14:cfRule type="cellIs" priority="1232" operator="equal" id="{30C3BF8E-8B7A-4537-82B1-80BF704664D5}">
            <xm:f>Values!$A$25</xm:f>
            <x14:dxf>
              <fill>
                <patternFill>
                  <bgColor rgb="FFE74C3C"/>
                </patternFill>
              </fill>
            </x14:dxf>
          </x14:cfRule>
          <xm:sqref>J24:J25</xm:sqref>
        </x14:conditionalFormatting>
        <x14:conditionalFormatting xmlns:xm="http://schemas.microsoft.com/office/excel/2006/main">
          <x14:cfRule type="cellIs" priority="1229" operator="equal" id="{1424407A-0E5E-4296-943D-0C28DB201F2B}">
            <xm:f>Values!$A$28</xm:f>
            <x14:dxf>
              <fill>
                <patternFill>
                  <bgColor rgb="FFF1C40F"/>
                </patternFill>
              </fill>
            </x14:dxf>
          </x14:cfRule>
          <xm:sqref>J24:J25</xm:sqref>
        </x14:conditionalFormatting>
        <x14:conditionalFormatting xmlns:xm="http://schemas.microsoft.com/office/excel/2006/main">
          <x14:cfRule type="cellIs" priority="1221" operator="equal" id="{E76E8991-7265-4782-ACB1-CA566382A2AD}">
            <xm:f>Values!$A$8</xm:f>
            <x14:dxf>
              <fill>
                <patternFill>
                  <bgColor rgb="FF27AE60"/>
                </patternFill>
              </fill>
            </x14:dxf>
          </x14:cfRule>
          <x14:cfRule type="cellIs" priority="1222" operator="equal" id="{639B5568-A99F-4B27-B50D-7A412FC6C673}">
            <xm:f>Values!$A$7</xm:f>
            <x14:dxf>
              <fill>
                <patternFill>
                  <bgColor rgb="FFF1C40F"/>
                </patternFill>
              </fill>
            </x14:dxf>
          </x14:cfRule>
          <x14:cfRule type="cellIs" priority="1223" operator="equal" id="{00ED6EF2-34CE-42CC-A15B-8FF1BA4BC0AF}">
            <xm:f>Values!$A$6</xm:f>
            <x14:dxf>
              <fill>
                <patternFill>
                  <bgColor rgb="FFF39C12"/>
                </patternFill>
              </fill>
            </x14:dxf>
          </x14:cfRule>
          <x14:cfRule type="cellIs" priority="1224" operator="equal" id="{356B3C45-A293-4DEA-9BA4-5A30C26BAF06}">
            <xm:f>Values!$A$5</xm:f>
            <x14:dxf>
              <fill>
                <patternFill>
                  <bgColor rgb="FFE67E22"/>
                </patternFill>
              </fill>
            </x14:dxf>
          </x14:cfRule>
          <x14:cfRule type="cellIs" priority="1225" operator="equal" id="{BEA9BF5C-9F3E-4916-973B-7A360CF5F28E}">
            <xm:f>Values!$A$4</xm:f>
            <x14:dxf>
              <fill>
                <patternFill>
                  <bgColor rgb="FFE74C3C"/>
                </patternFill>
              </fill>
            </x14:dxf>
          </x14:cfRule>
          <xm:sqref>G48:G50</xm:sqref>
        </x14:conditionalFormatting>
        <x14:conditionalFormatting xmlns:xm="http://schemas.microsoft.com/office/excel/2006/main">
          <x14:cfRule type="cellIs" priority="1206" operator="equal" id="{1DEED442-A909-4ADA-BA9D-EBD1A5B71FE8}">
            <xm:f>Values!$A$15</xm:f>
            <x14:dxf>
              <fill>
                <patternFill>
                  <bgColor rgb="FF27AE60"/>
                </patternFill>
              </fill>
            </x14:dxf>
          </x14:cfRule>
          <x14:cfRule type="cellIs" priority="1217" operator="equal" id="{C009B5CA-380D-42CB-BCF6-08DDD72A575A}">
            <xm:f>Values!$A$14</xm:f>
            <x14:dxf>
              <fill>
                <patternFill>
                  <bgColor rgb="FFF1C40F"/>
                </patternFill>
              </fill>
            </x14:dxf>
          </x14:cfRule>
          <x14:cfRule type="cellIs" priority="1218" operator="equal" id="{8AAAB7E3-47EC-49F6-B20C-97E591AE3F10}">
            <xm:f>Values!$A$13</xm:f>
            <x14:dxf>
              <fill>
                <patternFill>
                  <bgColor rgb="FFF39C12"/>
                </patternFill>
              </fill>
            </x14:dxf>
          </x14:cfRule>
          <x14:cfRule type="cellIs" priority="1219" operator="equal" id="{61FFF842-B86B-4C9D-A6B4-54B3C67EDE16}">
            <xm:f>Values!$A$12</xm:f>
            <x14:dxf>
              <fill>
                <patternFill>
                  <bgColor rgb="FFE67E22"/>
                </patternFill>
              </fill>
            </x14:dxf>
          </x14:cfRule>
          <x14:cfRule type="cellIs" priority="1220" operator="equal" id="{78504854-EBE7-47AC-BD52-5ED15202234D}">
            <xm:f>Values!$A$11</xm:f>
            <x14:dxf>
              <fill>
                <patternFill>
                  <bgColor rgb="FFE74C3C"/>
                </patternFill>
              </fill>
            </x14:dxf>
          </x14:cfRule>
          <xm:sqref>H48:H50</xm:sqref>
        </x14:conditionalFormatting>
        <x14:conditionalFormatting xmlns:xm="http://schemas.microsoft.com/office/excel/2006/main">
          <x14:cfRule type="cellIs" priority="1207" operator="equal" id="{DE33B567-1DE1-4842-A29B-BC6341F758D6}">
            <xm:f>Values!$A$22</xm:f>
            <x14:dxf>
              <fill>
                <patternFill>
                  <bgColor rgb="FF27B060"/>
                </patternFill>
              </fill>
            </x14:dxf>
          </x14:cfRule>
          <x14:cfRule type="cellIs" priority="1213" operator="equal" id="{8AAB524D-C2AA-408F-9DA6-CEB1D5507007}">
            <xm:f>Values!$A$21</xm:f>
            <x14:dxf>
              <fill>
                <patternFill>
                  <bgColor rgb="FFF1C40F"/>
                </patternFill>
              </fill>
            </x14:dxf>
          </x14:cfRule>
          <x14:cfRule type="cellIs" priority="1214" operator="equal" id="{873FCC99-721D-4651-9CA1-D27C8E340FBB}">
            <xm:f>Values!$A$20</xm:f>
            <x14:dxf>
              <fill>
                <patternFill>
                  <bgColor rgb="FFF39C12"/>
                </patternFill>
              </fill>
            </x14:dxf>
          </x14:cfRule>
          <x14:cfRule type="cellIs" priority="1215" operator="equal" id="{BBF677A9-F695-4B8B-9EB0-29B7199ADED7}">
            <xm:f>Values!$A$19</xm:f>
            <x14:dxf>
              <fill>
                <patternFill>
                  <bgColor rgb="FFE67E22"/>
                </patternFill>
              </fill>
            </x14:dxf>
          </x14:cfRule>
          <x14:cfRule type="cellIs" priority="1216" operator="equal" id="{B7A9542E-A1E2-4C1F-8534-6F2EF1373E1C}">
            <xm:f>Values!$A$18</xm:f>
            <x14:dxf>
              <fill>
                <patternFill>
                  <bgColor rgb="FFE74C3C"/>
                </patternFill>
              </fill>
            </x14:dxf>
          </x14:cfRule>
          <xm:sqref>I49:I50</xm:sqref>
        </x14:conditionalFormatting>
        <x14:conditionalFormatting xmlns:xm="http://schemas.microsoft.com/office/excel/2006/main">
          <x14:cfRule type="cellIs" priority="1208" operator="equal" id="{A72A9A60-96BB-455F-9DBF-C669962BE3AE}">
            <xm:f>Values!$A$29</xm:f>
            <x14:dxf>
              <fill>
                <patternFill>
                  <bgColor rgb="FF27AE60"/>
                </patternFill>
              </fill>
            </x14:dxf>
          </x14:cfRule>
          <x14:cfRule type="cellIs" priority="1210" operator="equal" id="{4A8B5CEF-32E4-4B46-B82F-E54D20DFB95C}">
            <xm:f>Values!$A$27</xm:f>
            <x14:dxf>
              <fill>
                <patternFill>
                  <bgColor rgb="FFF39C12"/>
                </patternFill>
              </fill>
            </x14:dxf>
          </x14:cfRule>
          <x14:cfRule type="cellIs" priority="1211" operator="equal" id="{7156B2BA-B3AA-499B-90F0-AF1D3C998F5E}">
            <xm:f>Values!$A$26</xm:f>
            <x14:dxf>
              <fill>
                <patternFill>
                  <bgColor rgb="FFE67E22"/>
                </patternFill>
              </fill>
            </x14:dxf>
          </x14:cfRule>
          <x14:cfRule type="cellIs" priority="1212" operator="equal" id="{5C5A77AD-A820-4C35-B7C8-FC51E55A78F3}">
            <xm:f>Values!$A$25</xm:f>
            <x14:dxf>
              <fill>
                <patternFill>
                  <bgColor rgb="FFE74C3C"/>
                </patternFill>
              </fill>
            </x14:dxf>
          </x14:cfRule>
          <xm:sqref>J49:J50</xm:sqref>
        </x14:conditionalFormatting>
        <x14:conditionalFormatting xmlns:xm="http://schemas.microsoft.com/office/excel/2006/main">
          <x14:cfRule type="cellIs" priority="1209" operator="equal" id="{584D8455-666E-4784-8601-1CEBF675736F}">
            <xm:f>Values!$A$28</xm:f>
            <x14:dxf>
              <fill>
                <patternFill>
                  <bgColor rgb="FFF1C40F"/>
                </patternFill>
              </fill>
            </x14:dxf>
          </x14:cfRule>
          <xm:sqref>J49:J50</xm:sqref>
        </x14:conditionalFormatting>
        <x14:conditionalFormatting xmlns:xm="http://schemas.microsoft.com/office/excel/2006/main">
          <x14:cfRule type="cellIs" priority="1201" operator="equal" id="{6B945D92-767E-4EA8-8FA3-667DD3E21D36}">
            <xm:f>Values!$A$8</xm:f>
            <x14:dxf>
              <fill>
                <patternFill>
                  <bgColor rgb="FF27AE60"/>
                </patternFill>
              </fill>
            </x14:dxf>
          </x14:cfRule>
          <x14:cfRule type="cellIs" priority="1202" operator="equal" id="{E28EF9B0-02DC-4A2E-81B2-CA5325CE6807}">
            <xm:f>Values!$A$7</xm:f>
            <x14:dxf>
              <fill>
                <patternFill>
                  <bgColor rgb="FFF1C40F"/>
                </patternFill>
              </fill>
            </x14:dxf>
          </x14:cfRule>
          <x14:cfRule type="cellIs" priority="1203" operator="equal" id="{B2A099E0-4A3D-46AE-8019-1851804EBAF7}">
            <xm:f>Values!$A$6</xm:f>
            <x14:dxf>
              <fill>
                <patternFill>
                  <bgColor rgb="FFF39C12"/>
                </patternFill>
              </fill>
            </x14:dxf>
          </x14:cfRule>
          <x14:cfRule type="cellIs" priority="1204" operator="equal" id="{DB2BE027-E9C5-4BD6-94FB-6CD1F1745B1E}">
            <xm:f>Values!$A$5</xm:f>
            <x14:dxf>
              <fill>
                <patternFill>
                  <bgColor rgb="FFE67E22"/>
                </patternFill>
              </fill>
            </x14:dxf>
          </x14:cfRule>
          <x14:cfRule type="cellIs" priority="1205" operator="equal" id="{D1989ADC-B852-4963-9613-11075E7F8281}">
            <xm:f>Values!$A$4</xm:f>
            <x14:dxf>
              <fill>
                <patternFill>
                  <bgColor rgb="FFE74C3C"/>
                </patternFill>
              </fill>
            </x14:dxf>
          </x14:cfRule>
          <xm:sqref>G47</xm:sqref>
        </x14:conditionalFormatting>
        <x14:conditionalFormatting xmlns:xm="http://schemas.microsoft.com/office/excel/2006/main">
          <x14:cfRule type="cellIs" priority="1186" operator="equal" id="{BE17F1FF-2869-49F9-9A1F-4DDEAC79B70F}">
            <xm:f>Values!$A$15</xm:f>
            <x14:dxf>
              <fill>
                <patternFill>
                  <bgColor rgb="FF27AE60"/>
                </patternFill>
              </fill>
            </x14:dxf>
          </x14:cfRule>
          <x14:cfRule type="cellIs" priority="1197" operator="equal" id="{519D3687-8F31-4A19-AA83-446C1AF0B6AE}">
            <xm:f>Values!$A$14</xm:f>
            <x14:dxf>
              <fill>
                <patternFill>
                  <bgColor rgb="FFF1C40F"/>
                </patternFill>
              </fill>
            </x14:dxf>
          </x14:cfRule>
          <x14:cfRule type="cellIs" priority="1198" operator="equal" id="{6A766568-5268-4A55-BF61-4BF3708A7A1E}">
            <xm:f>Values!$A$13</xm:f>
            <x14:dxf>
              <fill>
                <patternFill>
                  <bgColor rgb="FFF39C12"/>
                </patternFill>
              </fill>
            </x14:dxf>
          </x14:cfRule>
          <x14:cfRule type="cellIs" priority="1199" operator="equal" id="{9105AA30-3222-4ECB-9CAF-C6996C8946F3}">
            <xm:f>Values!$A$12</xm:f>
            <x14:dxf>
              <fill>
                <patternFill>
                  <bgColor rgb="FFE67E22"/>
                </patternFill>
              </fill>
            </x14:dxf>
          </x14:cfRule>
          <x14:cfRule type="cellIs" priority="1200" operator="equal" id="{1A045429-33CF-434C-BD73-D91B5DA5B3ED}">
            <xm:f>Values!$A$11</xm:f>
            <x14:dxf>
              <fill>
                <patternFill>
                  <bgColor rgb="FFE74C3C"/>
                </patternFill>
              </fill>
            </x14:dxf>
          </x14:cfRule>
          <xm:sqref>H47</xm:sqref>
        </x14:conditionalFormatting>
        <x14:conditionalFormatting xmlns:xm="http://schemas.microsoft.com/office/excel/2006/main">
          <x14:cfRule type="cellIs" priority="1187" operator="equal" id="{BBF4081D-BDE5-4CC9-92EF-91535B9A3121}">
            <xm:f>Values!$A$22</xm:f>
            <x14:dxf>
              <fill>
                <patternFill>
                  <bgColor rgb="FF27B060"/>
                </patternFill>
              </fill>
            </x14:dxf>
          </x14:cfRule>
          <x14:cfRule type="cellIs" priority="1193" operator="equal" id="{AD697FD7-6C6E-474B-8349-C0BECFE3808B}">
            <xm:f>Values!$A$21</xm:f>
            <x14:dxf>
              <fill>
                <patternFill>
                  <bgColor rgb="FFF1C40F"/>
                </patternFill>
              </fill>
            </x14:dxf>
          </x14:cfRule>
          <x14:cfRule type="cellIs" priority="1194" operator="equal" id="{18310E61-FAD6-4AE8-B3DA-67C5E760A1A0}">
            <xm:f>Values!$A$20</xm:f>
            <x14:dxf>
              <fill>
                <patternFill>
                  <bgColor rgb="FFF39C12"/>
                </patternFill>
              </fill>
            </x14:dxf>
          </x14:cfRule>
          <x14:cfRule type="cellIs" priority="1195" operator="equal" id="{329D3963-D120-435F-B4DC-251C07D32261}">
            <xm:f>Values!$A$19</xm:f>
            <x14:dxf>
              <fill>
                <patternFill>
                  <bgColor rgb="FFE67E22"/>
                </patternFill>
              </fill>
            </x14:dxf>
          </x14:cfRule>
          <x14:cfRule type="cellIs" priority="1196" operator="equal" id="{1162C021-11BB-4A03-84ED-C5E6F120E618}">
            <xm:f>Values!$A$18</xm:f>
            <x14:dxf>
              <fill>
                <patternFill>
                  <bgColor rgb="FFE74C3C"/>
                </patternFill>
              </fill>
            </x14:dxf>
          </x14:cfRule>
          <xm:sqref>I47</xm:sqref>
        </x14:conditionalFormatting>
        <x14:conditionalFormatting xmlns:xm="http://schemas.microsoft.com/office/excel/2006/main">
          <x14:cfRule type="cellIs" priority="1188" operator="equal" id="{E04581D1-B5DF-4727-9CA1-06A47952B13D}">
            <xm:f>Values!$A$29</xm:f>
            <x14:dxf>
              <fill>
                <patternFill>
                  <bgColor rgb="FF27AE60"/>
                </patternFill>
              </fill>
            </x14:dxf>
          </x14:cfRule>
          <x14:cfRule type="cellIs" priority="1190" operator="equal" id="{B08C9F38-07FA-43B5-A1AC-7E0668E58EC0}">
            <xm:f>Values!$A$27</xm:f>
            <x14:dxf>
              <fill>
                <patternFill>
                  <bgColor rgb="FFF39C12"/>
                </patternFill>
              </fill>
            </x14:dxf>
          </x14:cfRule>
          <x14:cfRule type="cellIs" priority="1191" operator="equal" id="{474AA6C1-DE3C-41B0-8B92-B797339D6DEF}">
            <xm:f>Values!$A$26</xm:f>
            <x14:dxf>
              <fill>
                <patternFill>
                  <bgColor rgb="FFE67E22"/>
                </patternFill>
              </fill>
            </x14:dxf>
          </x14:cfRule>
          <x14:cfRule type="cellIs" priority="1192" operator="equal" id="{521CA42B-F5A6-4586-8E7C-0F04B2158127}">
            <xm:f>Values!$A$25</xm:f>
            <x14:dxf>
              <fill>
                <patternFill>
                  <bgColor rgb="FFE74C3C"/>
                </patternFill>
              </fill>
            </x14:dxf>
          </x14:cfRule>
          <xm:sqref>J47</xm:sqref>
        </x14:conditionalFormatting>
        <x14:conditionalFormatting xmlns:xm="http://schemas.microsoft.com/office/excel/2006/main">
          <x14:cfRule type="cellIs" priority="1189" operator="equal" id="{340C0ED7-D244-4B3A-B025-1B919685F964}">
            <xm:f>Values!$A$28</xm:f>
            <x14:dxf>
              <fill>
                <patternFill>
                  <bgColor rgb="FFF1C40F"/>
                </patternFill>
              </fill>
            </x14:dxf>
          </x14:cfRule>
          <xm:sqref>J47</xm:sqref>
        </x14:conditionalFormatting>
        <x14:conditionalFormatting xmlns:xm="http://schemas.microsoft.com/office/excel/2006/main">
          <x14:cfRule type="cellIs" priority="1181" operator="equal" id="{9BFDE891-3836-457B-9D89-C634AFA4CE58}">
            <xm:f>Values!$A$8</xm:f>
            <x14:dxf>
              <fill>
                <patternFill>
                  <bgColor rgb="FF27AE60"/>
                </patternFill>
              </fill>
            </x14:dxf>
          </x14:cfRule>
          <x14:cfRule type="cellIs" priority="1182" operator="equal" id="{CE2AD249-0E09-4B30-A605-7CA8E4204BEE}">
            <xm:f>Values!$A$7</xm:f>
            <x14:dxf>
              <fill>
                <patternFill>
                  <bgColor rgb="FFF1C40F"/>
                </patternFill>
              </fill>
            </x14:dxf>
          </x14:cfRule>
          <x14:cfRule type="cellIs" priority="1183" operator="equal" id="{C66759A0-7648-4165-8939-7F68F2B90911}">
            <xm:f>Values!$A$6</xm:f>
            <x14:dxf>
              <fill>
                <patternFill>
                  <bgColor rgb="FFF39C12"/>
                </patternFill>
              </fill>
            </x14:dxf>
          </x14:cfRule>
          <x14:cfRule type="cellIs" priority="1184" operator="equal" id="{9F3ADD37-635C-408E-BC6C-942E8FD723CC}">
            <xm:f>Values!$A$5</xm:f>
            <x14:dxf>
              <fill>
                <patternFill>
                  <bgColor rgb="FFE67E22"/>
                </patternFill>
              </fill>
            </x14:dxf>
          </x14:cfRule>
          <x14:cfRule type="cellIs" priority="1185" operator="equal" id="{5B9BDA25-CBED-4A4A-AE81-C29E42F92343}">
            <xm:f>Values!$A$4</xm:f>
            <x14:dxf>
              <fill>
                <patternFill>
                  <bgColor rgb="FFE74C3C"/>
                </patternFill>
              </fill>
            </x14:dxf>
          </x14:cfRule>
          <xm:sqref>G44:G46</xm:sqref>
        </x14:conditionalFormatting>
        <x14:conditionalFormatting xmlns:xm="http://schemas.microsoft.com/office/excel/2006/main">
          <x14:cfRule type="cellIs" priority="1166" operator="equal" id="{5B5C192F-0CFD-456C-AB49-F6624903140E}">
            <xm:f>Values!$A$15</xm:f>
            <x14:dxf>
              <fill>
                <patternFill>
                  <bgColor rgb="FF27AE60"/>
                </patternFill>
              </fill>
            </x14:dxf>
          </x14:cfRule>
          <x14:cfRule type="cellIs" priority="1177" operator="equal" id="{1EC336F5-8064-4D04-A6D2-9419E73BE525}">
            <xm:f>Values!$A$14</xm:f>
            <x14:dxf>
              <fill>
                <patternFill>
                  <bgColor rgb="FFF1C40F"/>
                </patternFill>
              </fill>
            </x14:dxf>
          </x14:cfRule>
          <x14:cfRule type="cellIs" priority="1178" operator="equal" id="{64B7E4CD-A756-4EB1-AAAB-B80EE6545E13}">
            <xm:f>Values!$A$13</xm:f>
            <x14:dxf>
              <fill>
                <patternFill>
                  <bgColor rgb="FFF39C12"/>
                </patternFill>
              </fill>
            </x14:dxf>
          </x14:cfRule>
          <x14:cfRule type="cellIs" priority="1179" operator="equal" id="{9E8887A2-7520-40C6-9899-D31A3082B00D}">
            <xm:f>Values!$A$12</xm:f>
            <x14:dxf>
              <fill>
                <patternFill>
                  <bgColor rgb="FFE67E22"/>
                </patternFill>
              </fill>
            </x14:dxf>
          </x14:cfRule>
          <x14:cfRule type="cellIs" priority="1180" operator="equal" id="{8E526131-5B29-46BF-A23E-2B6AE09F16A3}">
            <xm:f>Values!$A$11</xm:f>
            <x14:dxf>
              <fill>
                <patternFill>
                  <bgColor rgb="FFE74C3C"/>
                </patternFill>
              </fill>
            </x14:dxf>
          </x14:cfRule>
          <xm:sqref>H44:H46</xm:sqref>
        </x14:conditionalFormatting>
        <x14:conditionalFormatting xmlns:xm="http://schemas.microsoft.com/office/excel/2006/main">
          <x14:cfRule type="cellIs" priority="1167" operator="equal" id="{0806BF2C-33BE-4CC8-ABE9-DBE626E87C4E}">
            <xm:f>Values!$A$22</xm:f>
            <x14:dxf>
              <fill>
                <patternFill>
                  <bgColor rgb="FF27B060"/>
                </patternFill>
              </fill>
            </x14:dxf>
          </x14:cfRule>
          <x14:cfRule type="cellIs" priority="1173" operator="equal" id="{5B4CBAD8-6BC6-4A38-8914-595EE67478A9}">
            <xm:f>Values!$A$21</xm:f>
            <x14:dxf>
              <fill>
                <patternFill>
                  <bgColor rgb="FFF1C40F"/>
                </patternFill>
              </fill>
            </x14:dxf>
          </x14:cfRule>
          <x14:cfRule type="cellIs" priority="1174" operator="equal" id="{F30FC205-581D-4334-A511-F7096235EF56}">
            <xm:f>Values!$A$20</xm:f>
            <x14:dxf>
              <fill>
                <patternFill>
                  <bgColor rgb="FFF39C12"/>
                </patternFill>
              </fill>
            </x14:dxf>
          </x14:cfRule>
          <x14:cfRule type="cellIs" priority="1175" operator="equal" id="{F71AE7FA-F8EE-48C2-8D9D-6C5AE4C1A1A3}">
            <xm:f>Values!$A$19</xm:f>
            <x14:dxf>
              <fill>
                <patternFill>
                  <bgColor rgb="FFE67E22"/>
                </patternFill>
              </fill>
            </x14:dxf>
          </x14:cfRule>
          <x14:cfRule type="cellIs" priority="1176" operator="equal" id="{8216D768-6358-4A3E-9FB0-9CE06991B063}">
            <xm:f>Values!$A$18</xm:f>
            <x14:dxf>
              <fill>
                <patternFill>
                  <bgColor rgb="FFE74C3C"/>
                </patternFill>
              </fill>
            </x14:dxf>
          </x14:cfRule>
          <xm:sqref>I45:I46</xm:sqref>
        </x14:conditionalFormatting>
        <x14:conditionalFormatting xmlns:xm="http://schemas.microsoft.com/office/excel/2006/main">
          <x14:cfRule type="cellIs" priority="1168" operator="equal" id="{5A987BCA-1C9C-477C-AE37-5C60165AE50B}">
            <xm:f>Values!$A$29</xm:f>
            <x14:dxf>
              <fill>
                <patternFill>
                  <bgColor rgb="FF27AE60"/>
                </patternFill>
              </fill>
            </x14:dxf>
          </x14:cfRule>
          <x14:cfRule type="cellIs" priority="1170" operator="equal" id="{EA898048-1383-45D2-B445-5F510A724D5F}">
            <xm:f>Values!$A$27</xm:f>
            <x14:dxf>
              <fill>
                <patternFill>
                  <bgColor rgb="FFF39C12"/>
                </patternFill>
              </fill>
            </x14:dxf>
          </x14:cfRule>
          <x14:cfRule type="cellIs" priority="1171" operator="equal" id="{8B601EA2-4268-4321-BA49-B8C3098BF5E5}">
            <xm:f>Values!$A$26</xm:f>
            <x14:dxf>
              <fill>
                <patternFill>
                  <bgColor rgb="FFE67E22"/>
                </patternFill>
              </fill>
            </x14:dxf>
          </x14:cfRule>
          <x14:cfRule type="cellIs" priority="1172" operator="equal" id="{A6ED890D-8FF7-461A-81FE-4D1732D6DED1}">
            <xm:f>Values!$A$25</xm:f>
            <x14:dxf>
              <fill>
                <patternFill>
                  <bgColor rgb="FFE74C3C"/>
                </patternFill>
              </fill>
            </x14:dxf>
          </x14:cfRule>
          <xm:sqref>J45:J46</xm:sqref>
        </x14:conditionalFormatting>
        <x14:conditionalFormatting xmlns:xm="http://schemas.microsoft.com/office/excel/2006/main">
          <x14:cfRule type="cellIs" priority="1169" operator="equal" id="{0553755D-E5AF-4818-AD6C-71CDB8C6A329}">
            <xm:f>Values!$A$28</xm:f>
            <x14:dxf>
              <fill>
                <patternFill>
                  <bgColor rgb="FFF1C40F"/>
                </patternFill>
              </fill>
            </x14:dxf>
          </x14:cfRule>
          <xm:sqref>J45:J46</xm:sqref>
        </x14:conditionalFormatting>
        <x14:conditionalFormatting xmlns:xm="http://schemas.microsoft.com/office/excel/2006/main">
          <x14:cfRule type="cellIs" priority="1161" operator="equal" id="{3BE9EBDB-09D6-4E9F-80E4-D5D19351132E}">
            <xm:f>Values!$A$8</xm:f>
            <x14:dxf>
              <fill>
                <patternFill>
                  <bgColor rgb="FF27AE60"/>
                </patternFill>
              </fill>
            </x14:dxf>
          </x14:cfRule>
          <x14:cfRule type="cellIs" priority="1162" operator="equal" id="{2760FE91-3006-4B0F-AD3E-FBD1AF88C710}">
            <xm:f>Values!$A$7</xm:f>
            <x14:dxf>
              <fill>
                <patternFill>
                  <bgColor rgb="FFF1C40F"/>
                </patternFill>
              </fill>
            </x14:dxf>
          </x14:cfRule>
          <x14:cfRule type="cellIs" priority="1163" operator="equal" id="{51B8CD13-82A2-4075-AEB4-FAB7255BBB79}">
            <xm:f>Values!$A$6</xm:f>
            <x14:dxf>
              <fill>
                <patternFill>
                  <bgColor rgb="FFF39C12"/>
                </patternFill>
              </fill>
            </x14:dxf>
          </x14:cfRule>
          <x14:cfRule type="cellIs" priority="1164" operator="equal" id="{3F68DECD-1C32-4F8D-A22E-ED75CE0A2AB2}">
            <xm:f>Values!$A$5</xm:f>
            <x14:dxf>
              <fill>
                <patternFill>
                  <bgColor rgb="FFE67E22"/>
                </patternFill>
              </fill>
            </x14:dxf>
          </x14:cfRule>
          <x14:cfRule type="cellIs" priority="1165" operator="equal" id="{3E4D1875-D881-4566-9CA9-3AECC68DBFF1}">
            <xm:f>Values!$A$4</xm:f>
            <x14:dxf>
              <fill>
                <patternFill>
                  <bgColor rgb="FFE74C3C"/>
                </patternFill>
              </fill>
            </x14:dxf>
          </x14:cfRule>
          <xm:sqref>G43</xm:sqref>
        </x14:conditionalFormatting>
        <x14:conditionalFormatting xmlns:xm="http://schemas.microsoft.com/office/excel/2006/main">
          <x14:cfRule type="cellIs" priority="1146" operator="equal" id="{F2369AB0-8CAD-4B7B-A9DE-CF4CECE7F16E}">
            <xm:f>Values!$A$15</xm:f>
            <x14:dxf>
              <fill>
                <patternFill>
                  <bgColor rgb="FF27AE60"/>
                </patternFill>
              </fill>
            </x14:dxf>
          </x14:cfRule>
          <x14:cfRule type="cellIs" priority="1157" operator="equal" id="{B22589BF-1A21-4368-AB44-527F3BC444FB}">
            <xm:f>Values!$A$14</xm:f>
            <x14:dxf>
              <fill>
                <patternFill>
                  <bgColor rgb="FFF1C40F"/>
                </patternFill>
              </fill>
            </x14:dxf>
          </x14:cfRule>
          <x14:cfRule type="cellIs" priority="1158" operator="equal" id="{9812C589-892E-42DB-92AE-3865056D021F}">
            <xm:f>Values!$A$13</xm:f>
            <x14:dxf>
              <fill>
                <patternFill>
                  <bgColor rgb="FFF39C12"/>
                </patternFill>
              </fill>
            </x14:dxf>
          </x14:cfRule>
          <x14:cfRule type="cellIs" priority="1159" operator="equal" id="{BC9150A0-F456-4121-83A2-446E114F8600}">
            <xm:f>Values!$A$12</xm:f>
            <x14:dxf>
              <fill>
                <patternFill>
                  <bgColor rgb="FFE67E22"/>
                </patternFill>
              </fill>
            </x14:dxf>
          </x14:cfRule>
          <x14:cfRule type="cellIs" priority="1160" operator="equal" id="{FC58587B-0FAF-4661-96DA-6E97803E9554}">
            <xm:f>Values!$A$11</xm:f>
            <x14:dxf>
              <fill>
                <patternFill>
                  <bgColor rgb="FFE74C3C"/>
                </patternFill>
              </fill>
            </x14:dxf>
          </x14:cfRule>
          <xm:sqref>H43</xm:sqref>
        </x14:conditionalFormatting>
        <x14:conditionalFormatting xmlns:xm="http://schemas.microsoft.com/office/excel/2006/main">
          <x14:cfRule type="cellIs" priority="1147" operator="equal" id="{1E355077-4F4B-4004-AA42-389A5332ABCE}">
            <xm:f>Values!$A$22</xm:f>
            <x14:dxf>
              <fill>
                <patternFill>
                  <bgColor rgb="FF27B060"/>
                </patternFill>
              </fill>
            </x14:dxf>
          </x14:cfRule>
          <x14:cfRule type="cellIs" priority="1153" operator="equal" id="{713F4E96-9845-42CB-A80B-B2FE51706B3D}">
            <xm:f>Values!$A$21</xm:f>
            <x14:dxf>
              <fill>
                <patternFill>
                  <bgColor rgb="FFF1C40F"/>
                </patternFill>
              </fill>
            </x14:dxf>
          </x14:cfRule>
          <x14:cfRule type="cellIs" priority="1154" operator="equal" id="{D3F7A2C5-B1B2-442F-A6F7-FBBD8A0BA392}">
            <xm:f>Values!$A$20</xm:f>
            <x14:dxf>
              <fill>
                <patternFill>
                  <bgColor rgb="FFF39C12"/>
                </patternFill>
              </fill>
            </x14:dxf>
          </x14:cfRule>
          <x14:cfRule type="cellIs" priority="1155" operator="equal" id="{7351D448-DB7F-42A2-9E92-69BF4EE4CD88}">
            <xm:f>Values!$A$19</xm:f>
            <x14:dxf>
              <fill>
                <patternFill>
                  <bgColor rgb="FFE67E22"/>
                </patternFill>
              </fill>
            </x14:dxf>
          </x14:cfRule>
          <x14:cfRule type="cellIs" priority="1156" operator="equal" id="{25EA468A-3485-4AE0-B1F4-1A5E041EAA5E}">
            <xm:f>Values!$A$18</xm:f>
            <x14:dxf>
              <fill>
                <patternFill>
                  <bgColor rgb="FFE74C3C"/>
                </patternFill>
              </fill>
            </x14:dxf>
          </x14:cfRule>
          <xm:sqref>I43</xm:sqref>
        </x14:conditionalFormatting>
        <x14:conditionalFormatting xmlns:xm="http://schemas.microsoft.com/office/excel/2006/main">
          <x14:cfRule type="cellIs" priority="1148" operator="equal" id="{2138EE52-8ADC-4D89-BC59-65F2B0BFA0F3}">
            <xm:f>Values!$A$29</xm:f>
            <x14:dxf>
              <fill>
                <patternFill>
                  <bgColor rgb="FF27AE60"/>
                </patternFill>
              </fill>
            </x14:dxf>
          </x14:cfRule>
          <x14:cfRule type="cellIs" priority="1150" operator="equal" id="{169C671F-98B8-4F46-8950-D8187E36E6BB}">
            <xm:f>Values!$A$27</xm:f>
            <x14:dxf>
              <fill>
                <patternFill>
                  <bgColor rgb="FFF39C12"/>
                </patternFill>
              </fill>
            </x14:dxf>
          </x14:cfRule>
          <x14:cfRule type="cellIs" priority="1151" operator="equal" id="{872C6630-1BE6-4003-8127-48F2E13347C1}">
            <xm:f>Values!$A$26</xm:f>
            <x14:dxf>
              <fill>
                <patternFill>
                  <bgColor rgb="FFE67E22"/>
                </patternFill>
              </fill>
            </x14:dxf>
          </x14:cfRule>
          <x14:cfRule type="cellIs" priority="1152" operator="equal" id="{5ECFC31F-4946-412E-85DA-51489E009308}">
            <xm:f>Values!$A$25</xm:f>
            <x14:dxf>
              <fill>
                <patternFill>
                  <bgColor rgb="FFE74C3C"/>
                </patternFill>
              </fill>
            </x14:dxf>
          </x14:cfRule>
          <xm:sqref>J43</xm:sqref>
        </x14:conditionalFormatting>
        <x14:conditionalFormatting xmlns:xm="http://schemas.microsoft.com/office/excel/2006/main">
          <x14:cfRule type="cellIs" priority="1149" operator="equal" id="{665F3217-972F-4A60-8A39-02318BF08D2D}">
            <xm:f>Values!$A$28</xm:f>
            <x14:dxf>
              <fill>
                <patternFill>
                  <bgColor rgb="FFF1C40F"/>
                </patternFill>
              </fill>
            </x14:dxf>
          </x14:cfRule>
          <xm:sqref>J43</xm:sqref>
        </x14:conditionalFormatting>
        <x14:conditionalFormatting xmlns:xm="http://schemas.microsoft.com/office/excel/2006/main">
          <x14:cfRule type="cellIs" priority="1141" operator="equal" id="{E1C56521-8B87-4193-B325-0A8FDB54B9B2}">
            <xm:f>Values!$A$8</xm:f>
            <x14:dxf>
              <fill>
                <patternFill>
                  <bgColor rgb="FF27AE60"/>
                </patternFill>
              </fill>
            </x14:dxf>
          </x14:cfRule>
          <x14:cfRule type="cellIs" priority="1142" operator="equal" id="{204DF67A-31A6-42B5-8EC1-43262BC8CAAF}">
            <xm:f>Values!$A$7</xm:f>
            <x14:dxf>
              <fill>
                <patternFill>
                  <bgColor rgb="FFF1C40F"/>
                </patternFill>
              </fill>
            </x14:dxf>
          </x14:cfRule>
          <x14:cfRule type="cellIs" priority="1143" operator="equal" id="{803FBCB6-0731-4B60-8A0D-11D3CA100401}">
            <xm:f>Values!$A$6</xm:f>
            <x14:dxf>
              <fill>
                <patternFill>
                  <bgColor rgb="FFF39C12"/>
                </patternFill>
              </fill>
            </x14:dxf>
          </x14:cfRule>
          <x14:cfRule type="cellIs" priority="1144" operator="equal" id="{220DD07D-4BAD-48CD-B166-909E241363BE}">
            <xm:f>Values!$A$5</xm:f>
            <x14:dxf>
              <fill>
                <patternFill>
                  <bgColor rgb="FFE67E22"/>
                </patternFill>
              </fill>
            </x14:dxf>
          </x14:cfRule>
          <x14:cfRule type="cellIs" priority="1145" operator="equal" id="{A2136D8E-A2E4-48A0-9C32-9507318633AD}">
            <xm:f>Values!$A$4</xm:f>
            <x14:dxf>
              <fill>
                <patternFill>
                  <bgColor rgb="FFE74C3C"/>
                </patternFill>
              </fill>
            </x14:dxf>
          </x14:cfRule>
          <xm:sqref>G40:G42</xm:sqref>
        </x14:conditionalFormatting>
        <x14:conditionalFormatting xmlns:xm="http://schemas.microsoft.com/office/excel/2006/main">
          <x14:cfRule type="cellIs" priority="1126" operator="equal" id="{9284F83B-8261-40B7-9E7E-CAC84F6F31E1}">
            <xm:f>Values!$A$15</xm:f>
            <x14:dxf>
              <fill>
                <patternFill>
                  <bgColor rgb="FF27AE60"/>
                </patternFill>
              </fill>
            </x14:dxf>
          </x14:cfRule>
          <x14:cfRule type="cellIs" priority="1137" operator="equal" id="{D28B9D32-A384-4DE1-915E-F9BB73D582FA}">
            <xm:f>Values!$A$14</xm:f>
            <x14:dxf>
              <fill>
                <patternFill>
                  <bgColor rgb="FFF1C40F"/>
                </patternFill>
              </fill>
            </x14:dxf>
          </x14:cfRule>
          <x14:cfRule type="cellIs" priority="1138" operator="equal" id="{A81E442D-4B3F-4590-992B-F376AB81E310}">
            <xm:f>Values!$A$13</xm:f>
            <x14:dxf>
              <fill>
                <patternFill>
                  <bgColor rgb="FFF39C12"/>
                </patternFill>
              </fill>
            </x14:dxf>
          </x14:cfRule>
          <x14:cfRule type="cellIs" priority="1139" operator="equal" id="{FCB8F499-E4C0-4149-ABBC-1512026880EF}">
            <xm:f>Values!$A$12</xm:f>
            <x14:dxf>
              <fill>
                <patternFill>
                  <bgColor rgb="FFE67E22"/>
                </patternFill>
              </fill>
            </x14:dxf>
          </x14:cfRule>
          <x14:cfRule type="cellIs" priority="1140" operator="equal" id="{D22005A1-1290-4171-8613-DCE287A381EB}">
            <xm:f>Values!$A$11</xm:f>
            <x14:dxf>
              <fill>
                <patternFill>
                  <bgColor rgb="FFE74C3C"/>
                </patternFill>
              </fill>
            </x14:dxf>
          </x14:cfRule>
          <xm:sqref>H40:H42</xm:sqref>
        </x14:conditionalFormatting>
        <x14:conditionalFormatting xmlns:xm="http://schemas.microsoft.com/office/excel/2006/main">
          <x14:cfRule type="cellIs" priority="1127" operator="equal" id="{9C6B3490-1FD7-45FE-9283-322BCC79D443}">
            <xm:f>Values!$A$22</xm:f>
            <x14:dxf>
              <fill>
                <patternFill>
                  <bgColor rgb="FF27B060"/>
                </patternFill>
              </fill>
            </x14:dxf>
          </x14:cfRule>
          <x14:cfRule type="cellIs" priority="1133" operator="equal" id="{08CE9E63-AF0F-4EF5-9D90-826390AFAA54}">
            <xm:f>Values!$A$21</xm:f>
            <x14:dxf>
              <fill>
                <patternFill>
                  <bgColor rgb="FFF1C40F"/>
                </patternFill>
              </fill>
            </x14:dxf>
          </x14:cfRule>
          <x14:cfRule type="cellIs" priority="1134" operator="equal" id="{1FBD8F10-D825-4954-A13F-5DAD297E9170}">
            <xm:f>Values!$A$20</xm:f>
            <x14:dxf>
              <fill>
                <patternFill>
                  <bgColor rgb="FFF39C12"/>
                </patternFill>
              </fill>
            </x14:dxf>
          </x14:cfRule>
          <x14:cfRule type="cellIs" priority="1135" operator="equal" id="{25F6AA11-059F-4E1E-BDC6-363D54202B40}">
            <xm:f>Values!$A$19</xm:f>
            <x14:dxf>
              <fill>
                <patternFill>
                  <bgColor rgb="FFE67E22"/>
                </patternFill>
              </fill>
            </x14:dxf>
          </x14:cfRule>
          <x14:cfRule type="cellIs" priority="1136" operator="equal" id="{0508C4A1-46B0-49C2-8CB2-7B5F48BE48BE}">
            <xm:f>Values!$A$18</xm:f>
            <x14:dxf>
              <fill>
                <patternFill>
                  <bgColor rgb="FFE74C3C"/>
                </patternFill>
              </fill>
            </x14:dxf>
          </x14:cfRule>
          <xm:sqref>I41:I42</xm:sqref>
        </x14:conditionalFormatting>
        <x14:conditionalFormatting xmlns:xm="http://schemas.microsoft.com/office/excel/2006/main">
          <x14:cfRule type="cellIs" priority="1128" operator="equal" id="{ED41DBDD-7E84-4878-822A-8B26BDBA47F2}">
            <xm:f>Values!$A$29</xm:f>
            <x14:dxf>
              <fill>
                <patternFill>
                  <bgColor rgb="FF27AE60"/>
                </patternFill>
              </fill>
            </x14:dxf>
          </x14:cfRule>
          <x14:cfRule type="cellIs" priority="1130" operator="equal" id="{F563CF22-9EB6-4F63-9061-7F9402D9EB9A}">
            <xm:f>Values!$A$27</xm:f>
            <x14:dxf>
              <fill>
                <patternFill>
                  <bgColor rgb="FFF39C12"/>
                </patternFill>
              </fill>
            </x14:dxf>
          </x14:cfRule>
          <x14:cfRule type="cellIs" priority="1131" operator="equal" id="{0C43F7CC-0A94-49E1-B3DB-33F7DDCF45FC}">
            <xm:f>Values!$A$26</xm:f>
            <x14:dxf>
              <fill>
                <patternFill>
                  <bgColor rgb="FFE67E22"/>
                </patternFill>
              </fill>
            </x14:dxf>
          </x14:cfRule>
          <x14:cfRule type="cellIs" priority="1132" operator="equal" id="{8D4D9C95-FF0B-431F-9937-9FBE8A0991BF}">
            <xm:f>Values!$A$25</xm:f>
            <x14:dxf>
              <fill>
                <patternFill>
                  <bgColor rgb="FFE74C3C"/>
                </patternFill>
              </fill>
            </x14:dxf>
          </x14:cfRule>
          <xm:sqref>J41:J42</xm:sqref>
        </x14:conditionalFormatting>
        <x14:conditionalFormatting xmlns:xm="http://schemas.microsoft.com/office/excel/2006/main">
          <x14:cfRule type="cellIs" priority="1129" operator="equal" id="{ACEEAE1D-4169-4AD1-9FB8-25DA78BE6730}">
            <xm:f>Values!$A$28</xm:f>
            <x14:dxf>
              <fill>
                <patternFill>
                  <bgColor rgb="FFF1C40F"/>
                </patternFill>
              </fill>
            </x14:dxf>
          </x14:cfRule>
          <xm:sqref>J41:J42</xm:sqref>
        </x14:conditionalFormatting>
        <x14:conditionalFormatting xmlns:xm="http://schemas.microsoft.com/office/excel/2006/main">
          <x14:cfRule type="cellIs" priority="1121" operator="equal" id="{FA758606-8743-4ED1-9D6B-72ECB6BA6C0B}">
            <xm:f>Values!$A$8</xm:f>
            <x14:dxf>
              <fill>
                <patternFill>
                  <bgColor rgb="FF27AE60"/>
                </patternFill>
              </fill>
            </x14:dxf>
          </x14:cfRule>
          <x14:cfRule type="cellIs" priority="1122" operator="equal" id="{9BAA55FD-485B-48F3-8396-3A13AD7EDD34}">
            <xm:f>Values!$A$7</xm:f>
            <x14:dxf>
              <fill>
                <patternFill>
                  <bgColor rgb="FFF1C40F"/>
                </patternFill>
              </fill>
            </x14:dxf>
          </x14:cfRule>
          <x14:cfRule type="cellIs" priority="1123" operator="equal" id="{A678FD35-F4D0-4A5D-BA3E-8BA7A2A1AC3D}">
            <xm:f>Values!$A$6</xm:f>
            <x14:dxf>
              <fill>
                <patternFill>
                  <bgColor rgb="FFF39C12"/>
                </patternFill>
              </fill>
            </x14:dxf>
          </x14:cfRule>
          <x14:cfRule type="cellIs" priority="1124" operator="equal" id="{87EB6E7C-DDE6-4D41-9133-6976B86AE7E7}">
            <xm:f>Values!$A$5</xm:f>
            <x14:dxf>
              <fill>
                <patternFill>
                  <bgColor rgb="FFE67E22"/>
                </patternFill>
              </fill>
            </x14:dxf>
          </x14:cfRule>
          <x14:cfRule type="cellIs" priority="1125" operator="equal" id="{E1E8FAB2-B6E3-45CA-806E-1ACE4742F244}">
            <xm:f>Values!$A$4</xm:f>
            <x14:dxf>
              <fill>
                <patternFill>
                  <bgColor rgb="FFE74C3C"/>
                </patternFill>
              </fill>
            </x14:dxf>
          </x14:cfRule>
          <xm:sqref>G39</xm:sqref>
        </x14:conditionalFormatting>
        <x14:conditionalFormatting xmlns:xm="http://schemas.microsoft.com/office/excel/2006/main">
          <x14:cfRule type="cellIs" priority="1106" operator="equal" id="{40C017E1-78C7-4C27-A029-1A09BBD333FE}">
            <xm:f>Values!$A$15</xm:f>
            <x14:dxf>
              <fill>
                <patternFill>
                  <bgColor rgb="FF27AE60"/>
                </patternFill>
              </fill>
            </x14:dxf>
          </x14:cfRule>
          <x14:cfRule type="cellIs" priority="1117" operator="equal" id="{9A528E4A-86DE-452D-906F-88BA09CCCA8D}">
            <xm:f>Values!$A$14</xm:f>
            <x14:dxf>
              <fill>
                <patternFill>
                  <bgColor rgb="FFF1C40F"/>
                </patternFill>
              </fill>
            </x14:dxf>
          </x14:cfRule>
          <x14:cfRule type="cellIs" priority="1118" operator="equal" id="{5C9970FD-F1B1-46E5-B6FF-BDD071E207D8}">
            <xm:f>Values!$A$13</xm:f>
            <x14:dxf>
              <fill>
                <patternFill>
                  <bgColor rgb="FFF39C12"/>
                </patternFill>
              </fill>
            </x14:dxf>
          </x14:cfRule>
          <x14:cfRule type="cellIs" priority="1119" operator="equal" id="{0B25950F-027C-4022-AE18-C9D82721C818}">
            <xm:f>Values!$A$12</xm:f>
            <x14:dxf>
              <fill>
                <patternFill>
                  <bgColor rgb="FFE67E22"/>
                </patternFill>
              </fill>
            </x14:dxf>
          </x14:cfRule>
          <x14:cfRule type="cellIs" priority="1120" operator="equal" id="{8EBF9458-3258-4FFF-9C89-9A40B744E823}">
            <xm:f>Values!$A$11</xm:f>
            <x14:dxf>
              <fill>
                <patternFill>
                  <bgColor rgb="FFE74C3C"/>
                </patternFill>
              </fill>
            </x14:dxf>
          </x14:cfRule>
          <xm:sqref>H39</xm:sqref>
        </x14:conditionalFormatting>
        <x14:conditionalFormatting xmlns:xm="http://schemas.microsoft.com/office/excel/2006/main">
          <x14:cfRule type="cellIs" priority="1107" operator="equal" id="{CE4C6E9E-2B73-4E19-9FF1-A4D4DBD48D03}">
            <xm:f>Values!$A$22</xm:f>
            <x14:dxf>
              <fill>
                <patternFill>
                  <bgColor rgb="FF27B060"/>
                </patternFill>
              </fill>
            </x14:dxf>
          </x14:cfRule>
          <x14:cfRule type="cellIs" priority="1113" operator="equal" id="{1B4EAA82-FDCB-454C-BBF1-CB987EFED1CA}">
            <xm:f>Values!$A$21</xm:f>
            <x14:dxf>
              <fill>
                <patternFill>
                  <bgColor rgb="FFF1C40F"/>
                </patternFill>
              </fill>
            </x14:dxf>
          </x14:cfRule>
          <x14:cfRule type="cellIs" priority="1114" operator="equal" id="{CA9A435F-5256-4FE9-BB82-593325F06103}">
            <xm:f>Values!$A$20</xm:f>
            <x14:dxf>
              <fill>
                <patternFill>
                  <bgColor rgb="FFF39C12"/>
                </patternFill>
              </fill>
            </x14:dxf>
          </x14:cfRule>
          <x14:cfRule type="cellIs" priority="1115" operator="equal" id="{360EB39A-5946-405B-AB96-4AE33104D941}">
            <xm:f>Values!$A$19</xm:f>
            <x14:dxf>
              <fill>
                <patternFill>
                  <bgColor rgb="FFE67E22"/>
                </patternFill>
              </fill>
            </x14:dxf>
          </x14:cfRule>
          <x14:cfRule type="cellIs" priority="1116" operator="equal" id="{6E563808-DBBB-40EE-A59C-8ECDA8A72D60}">
            <xm:f>Values!$A$18</xm:f>
            <x14:dxf>
              <fill>
                <patternFill>
                  <bgColor rgb="FFE74C3C"/>
                </patternFill>
              </fill>
            </x14:dxf>
          </x14:cfRule>
          <xm:sqref>I39</xm:sqref>
        </x14:conditionalFormatting>
        <x14:conditionalFormatting xmlns:xm="http://schemas.microsoft.com/office/excel/2006/main">
          <x14:cfRule type="cellIs" priority="1108" operator="equal" id="{A169E34A-1334-46E8-9B5D-2FF499C7453F}">
            <xm:f>Values!$A$29</xm:f>
            <x14:dxf>
              <fill>
                <patternFill>
                  <bgColor rgb="FF27AE60"/>
                </patternFill>
              </fill>
            </x14:dxf>
          </x14:cfRule>
          <x14:cfRule type="cellIs" priority="1110" operator="equal" id="{EE9ACB14-DC3C-4479-A9D1-39DD8438EAF6}">
            <xm:f>Values!$A$27</xm:f>
            <x14:dxf>
              <fill>
                <patternFill>
                  <bgColor rgb="FFF39C12"/>
                </patternFill>
              </fill>
            </x14:dxf>
          </x14:cfRule>
          <x14:cfRule type="cellIs" priority="1111" operator="equal" id="{029D32CF-9538-4F86-A55D-C035A1EB0A15}">
            <xm:f>Values!$A$26</xm:f>
            <x14:dxf>
              <fill>
                <patternFill>
                  <bgColor rgb="FFE67E22"/>
                </patternFill>
              </fill>
            </x14:dxf>
          </x14:cfRule>
          <x14:cfRule type="cellIs" priority="1112" operator="equal" id="{89D166E6-57CA-4DD9-983A-AB2D65AF8B55}">
            <xm:f>Values!$A$25</xm:f>
            <x14:dxf>
              <fill>
                <patternFill>
                  <bgColor rgb="FFE74C3C"/>
                </patternFill>
              </fill>
            </x14:dxf>
          </x14:cfRule>
          <xm:sqref>J39</xm:sqref>
        </x14:conditionalFormatting>
        <x14:conditionalFormatting xmlns:xm="http://schemas.microsoft.com/office/excel/2006/main">
          <x14:cfRule type="cellIs" priority="1109" operator="equal" id="{BD090121-B516-4DDE-B3BC-29857EA1A8E6}">
            <xm:f>Values!$A$28</xm:f>
            <x14:dxf>
              <fill>
                <patternFill>
                  <bgColor rgb="FFF1C40F"/>
                </patternFill>
              </fill>
            </x14:dxf>
          </x14:cfRule>
          <xm:sqref>J39</xm:sqref>
        </x14:conditionalFormatting>
        <x14:conditionalFormatting xmlns:xm="http://schemas.microsoft.com/office/excel/2006/main">
          <x14:cfRule type="cellIs" priority="1101" operator="equal" id="{1870869B-57A1-4996-A14E-4B564CB62278}">
            <xm:f>Values!$A$8</xm:f>
            <x14:dxf>
              <fill>
                <patternFill>
                  <bgColor rgb="FF27AE60"/>
                </patternFill>
              </fill>
            </x14:dxf>
          </x14:cfRule>
          <x14:cfRule type="cellIs" priority="1102" operator="equal" id="{EFA22BF5-2DCB-4206-8D34-85605912A557}">
            <xm:f>Values!$A$7</xm:f>
            <x14:dxf>
              <fill>
                <patternFill>
                  <bgColor rgb="FFF1C40F"/>
                </patternFill>
              </fill>
            </x14:dxf>
          </x14:cfRule>
          <x14:cfRule type="cellIs" priority="1103" operator="equal" id="{D5FB105E-7443-4A72-82B1-209799E16A19}">
            <xm:f>Values!$A$6</xm:f>
            <x14:dxf>
              <fill>
                <patternFill>
                  <bgColor rgb="FFF39C12"/>
                </patternFill>
              </fill>
            </x14:dxf>
          </x14:cfRule>
          <x14:cfRule type="cellIs" priority="1104" operator="equal" id="{EC4460E5-8EDE-4F76-9274-E94B9A811E87}">
            <xm:f>Values!$A$5</xm:f>
            <x14:dxf>
              <fill>
                <patternFill>
                  <bgColor rgb="FFE67E22"/>
                </patternFill>
              </fill>
            </x14:dxf>
          </x14:cfRule>
          <x14:cfRule type="cellIs" priority="1105" operator="equal" id="{73447F8D-63B1-43D8-93A9-82C50122615E}">
            <xm:f>Values!$A$4</xm:f>
            <x14:dxf>
              <fill>
                <patternFill>
                  <bgColor rgb="FFE74C3C"/>
                </patternFill>
              </fill>
            </x14:dxf>
          </x14:cfRule>
          <xm:sqref>G36:G38</xm:sqref>
        </x14:conditionalFormatting>
        <x14:conditionalFormatting xmlns:xm="http://schemas.microsoft.com/office/excel/2006/main">
          <x14:cfRule type="cellIs" priority="1086" operator="equal" id="{83F7E39C-429B-4344-8F25-69EB986E4A88}">
            <xm:f>Values!$A$15</xm:f>
            <x14:dxf>
              <fill>
                <patternFill>
                  <bgColor rgb="FF27AE60"/>
                </patternFill>
              </fill>
            </x14:dxf>
          </x14:cfRule>
          <x14:cfRule type="cellIs" priority="1097" operator="equal" id="{FF5A3751-BA8A-429E-B2E4-B03CCFD5241E}">
            <xm:f>Values!$A$14</xm:f>
            <x14:dxf>
              <fill>
                <patternFill>
                  <bgColor rgb="FFF1C40F"/>
                </patternFill>
              </fill>
            </x14:dxf>
          </x14:cfRule>
          <x14:cfRule type="cellIs" priority="1098" operator="equal" id="{9345A44E-D1F0-4FF8-AF50-11B5BEC0A1DA}">
            <xm:f>Values!$A$13</xm:f>
            <x14:dxf>
              <fill>
                <patternFill>
                  <bgColor rgb="FFF39C12"/>
                </patternFill>
              </fill>
            </x14:dxf>
          </x14:cfRule>
          <x14:cfRule type="cellIs" priority="1099" operator="equal" id="{7527B7A6-77E8-4641-B02B-3B277893A3DF}">
            <xm:f>Values!$A$12</xm:f>
            <x14:dxf>
              <fill>
                <patternFill>
                  <bgColor rgb="FFE67E22"/>
                </patternFill>
              </fill>
            </x14:dxf>
          </x14:cfRule>
          <x14:cfRule type="cellIs" priority="1100" operator="equal" id="{9E78A09C-EC7A-435A-8E97-6EFA698BA651}">
            <xm:f>Values!$A$11</xm:f>
            <x14:dxf>
              <fill>
                <patternFill>
                  <bgColor rgb="FFE74C3C"/>
                </patternFill>
              </fill>
            </x14:dxf>
          </x14:cfRule>
          <xm:sqref>H36:H38</xm:sqref>
        </x14:conditionalFormatting>
        <x14:conditionalFormatting xmlns:xm="http://schemas.microsoft.com/office/excel/2006/main">
          <x14:cfRule type="cellIs" priority="1087" operator="equal" id="{C176347D-2BBE-4137-8727-7CDC2E838350}">
            <xm:f>Values!$A$22</xm:f>
            <x14:dxf>
              <fill>
                <patternFill>
                  <bgColor rgb="FF27B060"/>
                </patternFill>
              </fill>
            </x14:dxf>
          </x14:cfRule>
          <x14:cfRule type="cellIs" priority="1093" operator="equal" id="{441D6EE4-D7D7-4D42-97A4-BCF619218D7B}">
            <xm:f>Values!$A$21</xm:f>
            <x14:dxf>
              <fill>
                <patternFill>
                  <bgColor rgb="FFF1C40F"/>
                </patternFill>
              </fill>
            </x14:dxf>
          </x14:cfRule>
          <x14:cfRule type="cellIs" priority="1094" operator="equal" id="{D7581156-0024-4875-BAC2-65C87A5017F2}">
            <xm:f>Values!$A$20</xm:f>
            <x14:dxf>
              <fill>
                <patternFill>
                  <bgColor rgb="FFF39C12"/>
                </patternFill>
              </fill>
            </x14:dxf>
          </x14:cfRule>
          <x14:cfRule type="cellIs" priority="1095" operator="equal" id="{6EA91193-0747-4505-8255-9EEFD9CAA933}">
            <xm:f>Values!$A$19</xm:f>
            <x14:dxf>
              <fill>
                <patternFill>
                  <bgColor rgb="FFE67E22"/>
                </patternFill>
              </fill>
            </x14:dxf>
          </x14:cfRule>
          <x14:cfRule type="cellIs" priority="1096" operator="equal" id="{07D52C68-81D5-43A0-A9F6-D86230006F54}">
            <xm:f>Values!$A$18</xm:f>
            <x14:dxf>
              <fill>
                <patternFill>
                  <bgColor rgb="FFE74C3C"/>
                </patternFill>
              </fill>
            </x14:dxf>
          </x14:cfRule>
          <xm:sqref>I37:I38</xm:sqref>
        </x14:conditionalFormatting>
        <x14:conditionalFormatting xmlns:xm="http://schemas.microsoft.com/office/excel/2006/main">
          <x14:cfRule type="cellIs" priority="1088" operator="equal" id="{D58FAEAC-1FEF-47FE-914D-65669FE70353}">
            <xm:f>Values!$A$29</xm:f>
            <x14:dxf>
              <fill>
                <patternFill>
                  <bgColor rgb="FF27AE60"/>
                </patternFill>
              </fill>
            </x14:dxf>
          </x14:cfRule>
          <x14:cfRule type="cellIs" priority="1090" operator="equal" id="{73B8B3A3-13BF-4B96-83A6-59FCDCCC121D}">
            <xm:f>Values!$A$27</xm:f>
            <x14:dxf>
              <fill>
                <patternFill>
                  <bgColor rgb="FFF39C12"/>
                </patternFill>
              </fill>
            </x14:dxf>
          </x14:cfRule>
          <x14:cfRule type="cellIs" priority="1091" operator="equal" id="{A0ECE7AF-EEB3-4065-8211-56F37AE57F11}">
            <xm:f>Values!$A$26</xm:f>
            <x14:dxf>
              <fill>
                <patternFill>
                  <bgColor rgb="FFE67E22"/>
                </patternFill>
              </fill>
            </x14:dxf>
          </x14:cfRule>
          <x14:cfRule type="cellIs" priority="1092" operator="equal" id="{4624B921-AD0A-4F9C-A571-DF3128894A65}">
            <xm:f>Values!$A$25</xm:f>
            <x14:dxf>
              <fill>
                <patternFill>
                  <bgColor rgb="FFE74C3C"/>
                </patternFill>
              </fill>
            </x14:dxf>
          </x14:cfRule>
          <xm:sqref>J37:J38</xm:sqref>
        </x14:conditionalFormatting>
        <x14:conditionalFormatting xmlns:xm="http://schemas.microsoft.com/office/excel/2006/main">
          <x14:cfRule type="cellIs" priority="1089" operator="equal" id="{4386C71C-B92A-4ED3-BBC9-7A910838A6F7}">
            <xm:f>Values!$A$28</xm:f>
            <x14:dxf>
              <fill>
                <patternFill>
                  <bgColor rgb="FFF1C40F"/>
                </patternFill>
              </fill>
            </x14:dxf>
          </x14:cfRule>
          <xm:sqref>J37:J38</xm:sqref>
        </x14:conditionalFormatting>
        <x14:conditionalFormatting xmlns:xm="http://schemas.microsoft.com/office/excel/2006/main">
          <x14:cfRule type="cellIs" priority="1081" operator="equal" id="{DA525295-88BF-410B-A282-2A2B99F124B6}">
            <xm:f>Values!$A$8</xm:f>
            <x14:dxf>
              <fill>
                <patternFill>
                  <bgColor rgb="FF27AE60"/>
                </patternFill>
              </fill>
            </x14:dxf>
          </x14:cfRule>
          <x14:cfRule type="cellIs" priority="1082" operator="equal" id="{4504DB00-99D3-49AC-9676-72546E86B3B1}">
            <xm:f>Values!$A$7</xm:f>
            <x14:dxf>
              <fill>
                <patternFill>
                  <bgColor rgb="FFF1C40F"/>
                </patternFill>
              </fill>
            </x14:dxf>
          </x14:cfRule>
          <x14:cfRule type="cellIs" priority="1083" operator="equal" id="{77B6C4C7-36AF-4F64-A9F7-8416B3E22088}">
            <xm:f>Values!$A$6</xm:f>
            <x14:dxf>
              <fill>
                <patternFill>
                  <bgColor rgb="FFF39C12"/>
                </patternFill>
              </fill>
            </x14:dxf>
          </x14:cfRule>
          <x14:cfRule type="cellIs" priority="1084" operator="equal" id="{7CD63B05-BAF0-4A08-8854-39507F2127A8}">
            <xm:f>Values!$A$5</xm:f>
            <x14:dxf>
              <fill>
                <patternFill>
                  <bgColor rgb="FFE67E22"/>
                </patternFill>
              </fill>
            </x14:dxf>
          </x14:cfRule>
          <x14:cfRule type="cellIs" priority="1085" operator="equal" id="{7F17E99A-7F79-489C-8311-3090129606A5}">
            <xm:f>Values!$A$4</xm:f>
            <x14:dxf>
              <fill>
                <patternFill>
                  <bgColor rgb="FFE74C3C"/>
                </patternFill>
              </fill>
            </x14:dxf>
          </x14:cfRule>
          <xm:sqref>G35</xm:sqref>
        </x14:conditionalFormatting>
        <x14:conditionalFormatting xmlns:xm="http://schemas.microsoft.com/office/excel/2006/main">
          <x14:cfRule type="cellIs" priority="1066" operator="equal" id="{EFAC3230-DF96-4FD0-B981-02946D5F794E}">
            <xm:f>Values!$A$15</xm:f>
            <x14:dxf>
              <fill>
                <patternFill>
                  <bgColor rgb="FF27AE60"/>
                </patternFill>
              </fill>
            </x14:dxf>
          </x14:cfRule>
          <x14:cfRule type="cellIs" priority="1077" operator="equal" id="{EFC6F1D6-5226-4F86-9721-E14CEDB1D236}">
            <xm:f>Values!$A$14</xm:f>
            <x14:dxf>
              <fill>
                <patternFill>
                  <bgColor rgb="FFF1C40F"/>
                </patternFill>
              </fill>
            </x14:dxf>
          </x14:cfRule>
          <x14:cfRule type="cellIs" priority="1078" operator="equal" id="{268E5224-A8D1-4533-9F8C-AD94F6D8AB82}">
            <xm:f>Values!$A$13</xm:f>
            <x14:dxf>
              <fill>
                <patternFill>
                  <bgColor rgb="FFF39C12"/>
                </patternFill>
              </fill>
            </x14:dxf>
          </x14:cfRule>
          <x14:cfRule type="cellIs" priority="1079" operator="equal" id="{A6808042-7912-443E-8DB8-B37D4D53058F}">
            <xm:f>Values!$A$12</xm:f>
            <x14:dxf>
              <fill>
                <patternFill>
                  <bgColor rgb="FFE67E22"/>
                </patternFill>
              </fill>
            </x14:dxf>
          </x14:cfRule>
          <x14:cfRule type="cellIs" priority="1080" operator="equal" id="{22ABDEE6-F282-4C26-9563-59C5DE2C3433}">
            <xm:f>Values!$A$11</xm:f>
            <x14:dxf>
              <fill>
                <patternFill>
                  <bgColor rgb="FFE74C3C"/>
                </patternFill>
              </fill>
            </x14:dxf>
          </x14:cfRule>
          <xm:sqref>H35</xm:sqref>
        </x14:conditionalFormatting>
        <x14:conditionalFormatting xmlns:xm="http://schemas.microsoft.com/office/excel/2006/main">
          <x14:cfRule type="cellIs" priority="1067" operator="equal" id="{B6DA80D4-111E-4FBC-9479-774DEE07A0AF}">
            <xm:f>Values!$A$22</xm:f>
            <x14:dxf>
              <fill>
                <patternFill>
                  <bgColor rgb="FF27B060"/>
                </patternFill>
              </fill>
            </x14:dxf>
          </x14:cfRule>
          <x14:cfRule type="cellIs" priority="1073" operator="equal" id="{0BD058C8-4DF1-4F79-B0ED-0E81DE472942}">
            <xm:f>Values!$A$21</xm:f>
            <x14:dxf>
              <fill>
                <patternFill>
                  <bgColor rgb="FFF1C40F"/>
                </patternFill>
              </fill>
            </x14:dxf>
          </x14:cfRule>
          <x14:cfRule type="cellIs" priority="1074" operator="equal" id="{EF7F4CA1-9B0D-4111-8834-83D2BC2DFB0D}">
            <xm:f>Values!$A$20</xm:f>
            <x14:dxf>
              <fill>
                <patternFill>
                  <bgColor rgb="FFF39C12"/>
                </patternFill>
              </fill>
            </x14:dxf>
          </x14:cfRule>
          <x14:cfRule type="cellIs" priority="1075" operator="equal" id="{3177F64A-30E9-4AC1-87BA-75D56196AB64}">
            <xm:f>Values!$A$19</xm:f>
            <x14:dxf>
              <fill>
                <patternFill>
                  <bgColor rgb="FFE67E22"/>
                </patternFill>
              </fill>
            </x14:dxf>
          </x14:cfRule>
          <x14:cfRule type="cellIs" priority="1076" operator="equal" id="{AF1E1317-F426-4225-BD9E-17A0C20FF7B7}">
            <xm:f>Values!$A$18</xm:f>
            <x14:dxf>
              <fill>
                <patternFill>
                  <bgColor rgb="FFE74C3C"/>
                </patternFill>
              </fill>
            </x14:dxf>
          </x14:cfRule>
          <xm:sqref>I35</xm:sqref>
        </x14:conditionalFormatting>
        <x14:conditionalFormatting xmlns:xm="http://schemas.microsoft.com/office/excel/2006/main">
          <x14:cfRule type="cellIs" priority="1068" operator="equal" id="{6E2B6865-6B89-4F3B-810E-C75F73F2CFB1}">
            <xm:f>Values!$A$29</xm:f>
            <x14:dxf>
              <fill>
                <patternFill>
                  <bgColor rgb="FF27AE60"/>
                </patternFill>
              </fill>
            </x14:dxf>
          </x14:cfRule>
          <x14:cfRule type="cellIs" priority="1070" operator="equal" id="{9FF37EB3-CD47-4D18-B58D-8BE21ECF1452}">
            <xm:f>Values!$A$27</xm:f>
            <x14:dxf>
              <fill>
                <patternFill>
                  <bgColor rgb="FFF39C12"/>
                </patternFill>
              </fill>
            </x14:dxf>
          </x14:cfRule>
          <x14:cfRule type="cellIs" priority="1071" operator="equal" id="{597F674B-7822-45A3-8527-58504881C782}">
            <xm:f>Values!$A$26</xm:f>
            <x14:dxf>
              <fill>
                <patternFill>
                  <bgColor rgb="FFE67E22"/>
                </patternFill>
              </fill>
            </x14:dxf>
          </x14:cfRule>
          <x14:cfRule type="cellIs" priority="1072" operator="equal" id="{E197C227-A776-440D-9770-32CAE2C8DCD8}">
            <xm:f>Values!$A$25</xm:f>
            <x14:dxf>
              <fill>
                <patternFill>
                  <bgColor rgb="FFE74C3C"/>
                </patternFill>
              </fill>
            </x14:dxf>
          </x14:cfRule>
          <xm:sqref>J35</xm:sqref>
        </x14:conditionalFormatting>
        <x14:conditionalFormatting xmlns:xm="http://schemas.microsoft.com/office/excel/2006/main">
          <x14:cfRule type="cellIs" priority="1069" operator="equal" id="{966ED17A-D3C9-4033-8179-D50038589EAB}">
            <xm:f>Values!$A$28</xm:f>
            <x14:dxf>
              <fill>
                <patternFill>
                  <bgColor rgb="FFF1C40F"/>
                </patternFill>
              </fill>
            </x14:dxf>
          </x14:cfRule>
          <xm:sqref>J35</xm:sqref>
        </x14:conditionalFormatting>
        <x14:conditionalFormatting xmlns:xm="http://schemas.microsoft.com/office/excel/2006/main">
          <x14:cfRule type="cellIs" priority="1061" operator="equal" id="{514530D5-752A-48DC-884C-4F9E817148B7}">
            <xm:f>Values!$A$8</xm:f>
            <x14:dxf>
              <fill>
                <patternFill>
                  <bgColor rgb="FF27AE60"/>
                </patternFill>
              </fill>
            </x14:dxf>
          </x14:cfRule>
          <x14:cfRule type="cellIs" priority="1062" operator="equal" id="{9BD030DF-FCC7-4218-A8BD-6F383EB05FDC}">
            <xm:f>Values!$A$7</xm:f>
            <x14:dxf>
              <fill>
                <patternFill>
                  <bgColor rgb="FFF1C40F"/>
                </patternFill>
              </fill>
            </x14:dxf>
          </x14:cfRule>
          <x14:cfRule type="cellIs" priority="1063" operator="equal" id="{B220E78E-1635-4E63-9918-76CDA509842A}">
            <xm:f>Values!$A$6</xm:f>
            <x14:dxf>
              <fill>
                <patternFill>
                  <bgColor rgb="FFF39C12"/>
                </patternFill>
              </fill>
            </x14:dxf>
          </x14:cfRule>
          <x14:cfRule type="cellIs" priority="1064" operator="equal" id="{E5CFD7BC-0D0B-4E54-957D-BF1F1EE5EC80}">
            <xm:f>Values!$A$5</xm:f>
            <x14:dxf>
              <fill>
                <patternFill>
                  <bgColor rgb="FFE67E22"/>
                </patternFill>
              </fill>
            </x14:dxf>
          </x14:cfRule>
          <x14:cfRule type="cellIs" priority="1065" operator="equal" id="{5D775EC7-C6A1-436F-9FDD-899E498EA6BE}">
            <xm:f>Values!$A$4</xm:f>
            <x14:dxf>
              <fill>
                <patternFill>
                  <bgColor rgb="FFE74C3C"/>
                </patternFill>
              </fill>
            </x14:dxf>
          </x14:cfRule>
          <xm:sqref>G32:G34</xm:sqref>
        </x14:conditionalFormatting>
        <x14:conditionalFormatting xmlns:xm="http://schemas.microsoft.com/office/excel/2006/main">
          <x14:cfRule type="cellIs" priority="1046" operator="equal" id="{82C4A41F-FAB8-4BC1-8FB7-91597DE07670}">
            <xm:f>Values!$A$15</xm:f>
            <x14:dxf>
              <fill>
                <patternFill>
                  <bgColor rgb="FF27AE60"/>
                </patternFill>
              </fill>
            </x14:dxf>
          </x14:cfRule>
          <x14:cfRule type="cellIs" priority="1057" operator="equal" id="{09BAB0F9-2076-4113-B8DA-23FAA678DF0B}">
            <xm:f>Values!$A$14</xm:f>
            <x14:dxf>
              <fill>
                <patternFill>
                  <bgColor rgb="FFF1C40F"/>
                </patternFill>
              </fill>
            </x14:dxf>
          </x14:cfRule>
          <x14:cfRule type="cellIs" priority="1058" operator="equal" id="{18B78BD6-4A46-4F77-97BA-72DA88830747}">
            <xm:f>Values!$A$13</xm:f>
            <x14:dxf>
              <fill>
                <patternFill>
                  <bgColor rgb="FFF39C12"/>
                </patternFill>
              </fill>
            </x14:dxf>
          </x14:cfRule>
          <x14:cfRule type="cellIs" priority="1059" operator="equal" id="{3100087D-03DE-41AA-ADDE-B12A1E784417}">
            <xm:f>Values!$A$12</xm:f>
            <x14:dxf>
              <fill>
                <patternFill>
                  <bgColor rgb="FFE67E22"/>
                </patternFill>
              </fill>
            </x14:dxf>
          </x14:cfRule>
          <x14:cfRule type="cellIs" priority="1060" operator="equal" id="{D4D970F3-4AD6-4403-9814-98B0B3D2103B}">
            <xm:f>Values!$A$11</xm:f>
            <x14:dxf>
              <fill>
                <patternFill>
                  <bgColor rgb="FFE74C3C"/>
                </patternFill>
              </fill>
            </x14:dxf>
          </x14:cfRule>
          <xm:sqref>H32:H34</xm:sqref>
        </x14:conditionalFormatting>
        <x14:conditionalFormatting xmlns:xm="http://schemas.microsoft.com/office/excel/2006/main">
          <x14:cfRule type="cellIs" priority="1047" operator="equal" id="{355432A5-BE7D-4743-99AC-55143F47C063}">
            <xm:f>Values!$A$22</xm:f>
            <x14:dxf>
              <fill>
                <patternFill>
                  <bgColor rgb="FF27B060"/>
                </patternFill>
              </fill>
            </x14:dxf>
          </x14:cfRule>
          <x14:cfRule type="cellIs" priority="1053" operator="equal" id="{F5BDEC30-1C70-423E-AF67-95A7B9FCF501}">
            <xm:f>Values!$A$21</xm:f>
            <x14:dxf>
              <fill>
                <patternFill>
                  <bgColor rgb="FFF1C40F"/>
                </patternFill>
              </fill>
            </x14:dxf>
          </x14:cfRule>
          <x14:cfRule type="cellIs" priority="1054" operator="equal" id="{C349028B-59D0-47DD-9C20-55BD45388F0B}">
            <xm:f>Values!$A$20</xm:f>
            <x14:dxf>
              <fill>
                <patternFill>
                  <bgColor rgb="FFF39C12"/>
                </patternFill>
              </fill>
            </x14:dxf>
          </x14:cfRule>
          <x14:cfRule type="cellIs" priority="1055" operator="equal" id="{7472CE2F-65ED-4073-A060-CA0A064A9234}">
            <xm:f>Values!$A$19</xm:f>
            <x14:dxf>
              <fill>
                <patternFill>
                  <bgColor rgb="FFE67E22"/>
                </patternFill>
              </fill>
            </x14:dxf>
          </x14:cfRule>
          <x14:cfRule type="cellIs" priority="1056" operator="equal" id="{832B91B6-7D69-4753-AE9A-B728130CB939}">
            <xm:f>Values!$A$18</xm:f>
            <x14:dxf>
              <fill>
                <patternFill>
                  <bgColor rgb="FFE74C3C"/>
                </patternFill>
              </fill>
            </x14:dxf>
          </x14:cfRule>
          <xm:sqref>I33:I34</xm:sqref>
        </x14:conditionalFormatting>
        <x14:conditionalFormatting xmlns:xm="http://schemas.microsoft.com/office/excel/2006/main">
          <x14:cfRule type="cellIs" priority="1048" operator="equal" id="{9CD385A4-11DB-440F-8547-96FE86476207}">
            <xm:f>Values!$A$29</xm:f>
            <x14:dxf>
              <fill>
                <patternFill>
                  <bgColor rgb="FF27AE60"/>
                </patternFill>
              </fill>
            </x14:dxf>
          </x14:cfRule>
          <x14:cfRule type="cellIs" priority="1050" operator="equal" id="{C5F9B136-17FB-4B06-BA95-6E6E32CD2DA5}">
            <xm:f>Values!$A$27</xm:f>
            <x14:dxf>
              <fill>
                <patternFill>
                  <bgColor rgb="FFF39C12"/>
                </patternFill>
              </fill>
            </x14:dxf>
          </x14:cfRule>
          <x14:cfRule type="cellIs" priority="1051" operator="equal" id="{1006EE83-275E-4EA0-BB69-F82C7F4936EB}">
            <xm:f>Values!$A$26</xm:f>
            <x14:dxf>
              <fill>
                <patternFill>
                  <bgColor rgb="FFE67E22"/>
                </patternFill>
              </fill>
            </x14:dxf>
          </x14:cfRule>
          <x14:cfRule type="cellIs" priority="1052" operator="equal" id="{3F27F5AC-2562-45E8-AEEE-5F25A4C7A7A3}">
            <xm:f>Values!$A$25</xm:f>
            <x14:dxf>
              <fill>
                <patternFill>
                  <bgColor rgb="FFE74C3C"/>
                </patternFill>
              </fill>
            </x14:dxf>
          </x14:cfRule>
          <xm:sqref>J33:J34</xm:sqref>
        </x14:conditionalFormatting>
        <x14:conditionalFormatting xmlns:xm="http://schemas.microsoft.com/office/excel/2006/main">
          <x14:cfRule type="cellIs" priority="1049" operator="equal" id="{597B88DC-4626-4255-8097-5FA97D87B708}">
            <xm:f>Values!$A$28</xm:f>
            <x14:dxf>
              <fill>
                <patternFill>
                  <bgColor rgb="FFF1C40F"/>
                </patternFill>
              </fill>
            </x14:dxf>
          </x14:cfRule>
          <xm:sqref>J33:J34</xm:sqref>
        </x14:conditionalFormatting>
        <x14:conditionalFormatting xmlns:xm="http://schemas.microsoft.com/office/excel/2006/main">
          <x14:cfRule type="cellIs" priority="1041" operator="equal" id="{117CD4B2-15FA-48EB-A99E-92BE96112BAE}">
            <xm:f>Values!$A$8</xm:f>
            <x14:dxf>
              <fill>
                <patternFill>
                  <bgColor rgb="FF27AE60"/>
                </patternFill>
              </fill>
            </x14:dxf>
          </x14:cfRule>
          <x14:cfRule type="cellIs" priority="1042" operator="equal" id="{C1B454C0-906D-420C-ACD2-DA3C74C3441D}">
            <xm:f>Values!$A$7</xm:f>
            <x14:dxf>
              <fill>
                <patternFill>
                  <bgColor rgb="FFF1C40F"/>
                </patternFill>
              </fill>
            </x14:dxf>
          </x14:cfRule>
          <x14:cfRule type="cellIs" priority="1043" operator="equal" id="{32FCE559-FCE9-4909-AB74-8E9D3258EA25}">
            <xm:f>Values!$A$6</xm:f>
            <x14:dxf>
              <fill>
                <patternFill>
                  <bgColor rgb="FFF39C12"/>
                </patternFill>
              </fill>
            </x14:dxf>
          </x14:cfRule>
          <x14:cfRule type="cellIs" priority="1044" operator="equal" id="{63C86AE8-BD12-4578-B308-BB119F0EF79F}">
            <xm:f>Values!$A$5</xm:f>
            <x14:dxf>
              <fill>
                <patternFill>
                  <bgColor rgb="FFE67E22"/>
                </patternFill>
              </fill>
            </x14:dxf>
          </x14:cfRule>
          <x14:cfRule type="cellIs" priority="1045" operator="equal" id="{0E1473F4-ED75-44AA-A143-E5E22040C376}">
            <xm:f>Values!$A$4</xm:f>
            <x14:dxf>
              <fill>
                <patternFill>
                  <bgColor rgb="FFE74C3C"/>
                </patternFill>
              </fill>
            </x14:dxf>
          </x14:cfRule>
          <xm:sqref>G31</xm:sqref>
        </x14:conditionalFormatting>
        <x14:conditionalFormatting xmlns:xm="http://schemas.microsoft.com/office/excel/2006/main">
          <x14:cfRule type="cellIs" priority="1026" operator="equal" id="{A261A2AF-B789-42E6-B707-5E442C8B4E1F}">
            <xm:f>Values!$A$15</xm:f>
            <x14:dxf>
              <fill>
                <patternFill>
                  <bgColor rgb="FF27AE60"/>
                </patternFill>
              </fill>
            </x14:dxf>
          </x14:cfRule>
          <x14:cfRule type="cellIs" priority="1037" operator="equal" id="{7F958152-BF23-45BE-A6A0-2A293B92F7DF}">
            <xm:f>Values!$A$14</xm:f>
            <x14:dxf>
              <fill>
                <patternFill>
                  <bgColor rgb="FFF1C40F"/>
                </patternFill>
              </fill>
            </x14:dxf>
          </x14:cfRule>
          <x14:cfRule type="cellIs" priority="1038" operator="equal" id="{CF0D6CA5-5EAD-424B-824A-582943AF70FC}">
            <xm:f>Values!$A$13</xm:f>
            <x14:dxf>
              <fill>
                <patternFill>
                  <bgColor rgb="FFF39C12"/>
                </patternFill>
              </fill>
            </x14:dxf>
          </x14:cfRule>
          <x14:cfRule type="cellIs" priority="1039" operator="equal" id="{32503369-B9A2-4F8F-A095-DCD224044E6B}">
            <xm:f>Values!$A$12</xm:f>
            <x14:dxf>
              <fill>
                <patternFill>
                  <bgColor rgb="FFE67E22"/>
                </patternFill>
              </fill>
            </x14:dxf>
          </x14:cfRule>
          <x14:cfRule type="cellIs" priority="1040" operator="equal" id="{948FC841-BB4C-4953-B7F9-557D30B9443D}">
            <xm:f>Values!$A$11</xm:f>
            <x14:dxf>
              <fill>
                <patternFill>
                  <bgColor rgb="FFE74C3C"/>
                </patternFill>
              </fill>
            </x14:dxf>
          </x14:cfRule>
          <xm:sqref>H31</xm:sqref>
        </x14:conditionalFormatting>
        <x14:conditionalFormatting xmlns:xm="http://schemas.microsoft.com/office/excel/2006/main">
          <x14:cfRule type="cellIs" priority="1027" operator="equal" id="{F6884167-2545-4CAD-9692-A9C7317852A6}">
            <xm:f>Values!$A$22</xm:f>
            <x14:dxf>
              <fill>
                <patternFill>
                  <bgColor rgb="FF27B060"/>
                </patternFill>
              </fill>
            </x14:dxf>
          </x14:cfRule>
          <x14:cfRule type="cellIs" priority="1033" operator="equal" id="{7A3B94E5-08F7-4413-88B0-049B8CAF9B9F}">
            <xm:f>Values!$A$21</xm:f>
            <x14:dxf>
              <fill>
                <patternFill>
                  <bgColor rgb="FFF1C40F"/>
                </patternFill>
              </fill>
            </x14:dxf>
          </x14:cfRule>
          <x14:cfRule type="cellIs" priority="1034" operator="equal" id="{C9E2E16B-C3F5-43DB-8E1C-79E0D02DFFAF}">
            <xm:f>Values!$A$20</xm:f>
            <x14:dxf>
              <fill>
                <patternFill>
                  <bgColor rgb="FFF39C12"/>
                </patternFill>
              </fill>
            </x14:dxf>
          </x14:cfRule>
          <x14:cfRule type="cellIs" priority="1035" operator="equal" id="{3188E4F8-0929-47FB-A562-F6D6FD173F18}">
            <xm:f>Values!$A$19</xm:f>
            <x14:dxf>
              <fill>
                <patternFill>
                  <bgColor rgb="FFE67E22"/>
                </patternFill>
              </fill>
            </x14:dxf>
          </x14:cfRule>
          <x14:cfRule type="cellIs" priority="1036" operator="equal" id="{19AF8398-1BB3-46C9-8513-ED30EED9D3B4}">
            <xm:f>Values!$A$18</xm:f>
            <x14:dxf>
              <fill>
                <patternFill>
                  <bgColor rgb="FFE74C3C"/>
                </patternFill>
              </fill>
            </x14:dxf>
          </x14:cfRule>
          <xm:sqref>I31</xm:sqref>
        </x14:conditionalFormatting>
        <x14:conditionalFormatting xmlns:xm="http://schemas.microsoft.com/office/excel/2006/main">
          <x14:cfRule type="cellIs" priority="1028" operator="equal" id="{E91DED46-68C7-4302-ABBC-29BC587EFB85}">
            <xm:f>Values!$A$29</xm:f>
            <x14:dxf>
              <fill>
                <patternFill>
                  <bgColor rgb="FF27AE60"/>
                </patternFill>
              </fill>
            </x14:dxf>
          </x14:cfRule>
          <x14:cfRule type="cellIs" priority="1030" operator="equal" id="{390EAE88-8D07-4AA6-9E05-2A5481A4CA6E}">
            <xm:f>Values!$A$27</xm:f>
            <x14:dxf>
              <fill>
                <patternFill>
                  <bgColor rgb="FFF39C12"/>
                </patternFill>
              </fill>
            </x14:dxf>
          </x14:cfRule>
          <x14:cfRule type="cellIs" priority="1031" operator="equal" id="{4FAC538C-2FF7-4CE3-8EA5-D7465E3B0EFA}">
            <xm:f>Values!$A$26</xm:f>
            <x14:dxf>
              <fill>
                <patternFill>
                  <bgColor rgb="FFE67E22"/>
                </patternFill>
              </fill>
            </x14:dxf>
          </x14:cfRule>
          <x14:cfRule type="cellIs" priority="1032" operator="equal" id="{4AE84788-DDAE-42D6-B4AD-012E7361C476}">
            <xm:f>Values!$A$25</xm:f>
            <x14:dxf>
              <fill>
                <patternFill>
                  <bgColor rgb="FFE74C3C"/>
                </patternFill>
              </fill>
            </x14:dxf>
          </x14:cfRule>
          <xm:sqref>J31</xm:sqref>
        </x14:conditionalFormatting>
        <x14:conditionalFormatting xmlns:xm="http://schemas.microsoft.com/office/excel/2006/main">
          <x14:cfRule type="cellIs" priority="1029" operator="equal" id="{0F3473F9-255F-4D54-9491-6D40207BEFFE}">
            <xm:f>Values!$A$28</xm:f>
            <x14:dxf>
              <fill>
                <patternFill>
                  <bgColor rgb="FFF1C40F"/>
                </patternFill>
              </fill>
            </x14:dxf>
          </x14:cfRule>
          <xm:sqref>J31</xm:sqref>
        </x14:conditionalFormatting>
        <x14:conditionalFormatting xmlns:xm="http://schemas.microsoft.com/office/excel/2006/main">
          <x14:cfRule type="cellIs" priority="1021" operator="equal" id="{DF4110D9-4B0E-452D-B1E7-5DCB00F17663}">
            <xm:f>Values!$A$8</xm:f>
            <x14:dxf>
              <fill>
                <patternFill>
                  <bgColor rgb="FF27AE60"/>
                </patternFill>
              </fill>
            </x14:dxf>
          </x14:cfRule>
          <x14:cfRule type="cellIs" priority="1022" operator="equal" id="{9D5B8C84-9276-4AAD-910C-825633B16D5C}">
            <xm:f>Values!$A$7</xm:f>
            <x14:dxf>
              <fill>
                <patternFill>
                  <bgColor rgb="FFF1C40F"/>
                </patternFill>
              </fill>
            </x14:dxf>
          </x14:cfRule>
          <x14:cfRule type="cellIs" priority="1023" operator="equal" id="{667D4068-1CB4-466E-817F-07593D1FB9BC}">
            <xm:f>Values!$A$6</xm:f>
            <x14:dxf>
              <fill>
                <patternFill>
                  <bgColor rgb="FFF39C12"/>
                </patternFill>
              </fill>
            </x14:dxf>
          </x14:cfRule>
          <x14:cfRule type="cellIs" priority="1024" operator="equal" id="{BEF70030-D1ED-4098-8097-1F93B16A395A}">
            <xm:f>Values!$A$5</xm:f>
            <x14:dxf>
              <fill>
                <patternFill>
                  <bgColor rgb="FFE67E22"/>
                </patternFill>
              </fill>
            </x14:dxf>
          </x14:cfRule>
          <x14:cfRule type="cellIs" priority="1025" operator="equal" id="{BE56DDA4-D81A-434E-A822-BAF04C35AF23}">
            <xm:f>Values!$A$4</xm:f>
            <x14:dxf>
              <fill>
                <patternFill>
                  <bgColor rgb="FFE74C3C"/>
                </patternFill>
              </fill>
            </x14:dxf>
          </x14:cfRule>
          <xm:sqref>G57:G58</xm:sqref>
        </x14:conditionalFormatting>
        <x14:conditionalFormatting xmlns:xm="http://schemas.microsoft.com/office/excel/2006/main">
          <x14:cfRule type="cellIs" priority="1006" operator="equal" id="{8BB5059C-30D3-4EE2-AB14-3C81D3C76D4D}">
            <xm:f>Values!$A$15</xm:f>
            <x14:dxf>
              <fill>
                <patternFill>
                  <bgColor rgb="FF27AE60"/>
                </patternFill>
              </fill>
            </x14:dxf>
          </x14:cfRule>
          <x14:cfRule type="cellIs" priority="1017" operator="equal" id="{2629BC7F-A12C-4661-92E6-1C5F226409AA}">
            <xm:f>Values!$A$14</xm:f>
            <x14:dxf>
              <fill>
                <patternFill>
                  <bgColor rgb="FFF1C40F"/>
                </patternFill>
              </fill>
            </x14:dxf>
          </x14:cfRule>
          <x14:cfRule type="cellIs" priority="1018" operator="equal" id="{26D07A6E-3614-479A-945B-3D27EC4E47DB}">
            <xm:f>Values!$A$13</xm:f>
            <x14:dxf>
              <fill>
                <patternFill>
                  <bgColor rgb="FFF39C12"/>
                </patternFill>
              </fill>
            </x14:dxf>
          </x14:cfRule>
          <x14:cfRule type="cellIs" priority="1019" operator="equal" id="{1A65CD7E-62AB-4AB8-AC77-F4B645628B93}">
            <xm:f>Values!$A$12</xm:f>
            <x14:dxf>
              <fill>
                <patternFill>
                  <bgColor rgb="FFE67E22"/>
                </patternFill>
              </fill>
            </x14:dxf>
          </x14:cfRule>
          <x14:cfRule type="cellIs" priority="1020" operator="equal" id="{2B22080C-D037-4D63-8E88-67255E63CAA3}">
            <xm:f>Values!$A$11</xm:f>
            <x14:dxf>
              <fill>
                <patternFill>
                  <bgColor rgb="FFE74C3C"/>
                </patternFill>
              </fill>
            </x14:dxf>
          </x14:cfRule>
          <xm:sqref>H57:H58</xm:sqref>
        </x14:conditionalFormatting>
        <x14:conditionalFormatting xmlns:xm="http://schemas.microsoft.com/office/excel/2006/main">
          <x14:cfRule type="cellIs" priority="1007" operator="equal" id="{F6212736-A6B6-4512-89B5-4217C79C0143}">
            <xm:f>Values!$A$22</xm:f>
            <x14:dxf>
              <fill>
                <patternFill>
                  <bgColor rgb="FF27B060"/>
                </patternFill>
              </fill>
            </x14:dxf>
          </x14:cfRule>
          <x14:cfRule type="cellIs" priority="1013" operator="equal" id="{025F8E18-56EC-4754-9211-ADB6E1715AAB}">
            <xm:f>Values!$A$21</xm:f>
            <x14:dxf>
              <fill>
                <patternFill>
                  <bgColor rgb="FFF1C40F"/>
                </patternFill>
              </fill>
            </x14:dxf>
          </x14:cfRule>
          <x14:cfRule type="cellIs" priority="1014" operator="equal" id="{DCE657E2-A49A-401F-8D56-19035F5F144A}">
            <xm:f>Values!$A$20</xm:f>
            <x14:dxf>
              <fill>
                <patternFill>
                  <bgColor rgb="FFF39C12"/>
                </patternFill>
              </fill>
            </x14:dxf>
          </x14:cfRule>
          <x14:cfRule type="cellIs" priority="1015" operator="equal" id="{08F97520-BD6F-4D2A-BD29-58FDE49071E8}">
            <xm:f>Values!$A$19</xm:f>
            <x14:dxf>
              <fill>
                <patternFill>
                  <bgColor rgb="FFE67E22"/>
                </patternFill>
              </fill>
            </x14:dxf>
          </x14:cfRule>
          <x14:cfRule type="cellIs" priority="1016" operator="equal" id="{258D90E5-D158-4982-9869-7751F1C46731}">
            <xm:f>Values!$A$18</xm:f>
            <x14:dxf>
              <fill>
                <patternFill>
                  <bgColor rgb="FFE74C3C"/>
                </patternFill>
              </fill>
            </x14:dxf>
          </x14:cfRule>
          <xm:sqref>I57:I58</xm:sqref>
        </x14:conditionalFormatting>
        <x14:conditionalFormatting xmlns:xm="http://schemas.microsoft.com/office/excel/2006/main">
          <x14:cfRule type="cellIs" priority="1008" operator="equal" id="{3CB73F36-64A8-4EFB-9029-EAD3EAEB15DC}">
            <xm:f>Values!$A$29</xm:f>
            <x14:dxf>
              <fill>
                <patternFill>
                  <bgColor rgb="FF27AE60"/>
                </patternFill>
              </fill>
            </x14:dxf>
          </x14:cfRule>
          <x14:cfRule type="cellIs" priority="1010" operator="equal" id="{1AC76383-BA63-499C-8452-2D9484A6EC97}">
            <xm:f>Values!$A$27</xm:f>
            <x14:dxf>
              <fill>
                <patternFill>
                  <bgColor rgb="FFF39C12"/>
                </patternFill>
              </fill>
            </x14:dxf>
          </x14:cfRule>
          <x14:cfRule type="cellIs" priority="1011" operator="equal" id="{546945C2-61B8-4701-BBC7-7B22282BFE92}">
            <xm:f>Values!$A$26</xm:f>
            <x14:dxf>
              <fill>
                <patternFill>
                  <bgColor rgb="FFE67E22"/>
                </patternFill>
              </fill>
            </x14:dxf>
          </x14:cfRule>
          <x14:cfRule type="cellIs" priority="1012" operator="equal" id="{EAA100D5-557D-4A84-8A33-985E3343EFE1}">
            <xm:f>Values!$A$25</xm:f>
            <x14:dxf>
              <fill>
                <patternFill>
                  <bgColor rgb="FFE74C3C"/>
                </patternFill>
              </fill>
            </x14:dxf>
          </x14:cfRule>
          <xm:sqref>J57:J58</xm:sqref>
        </x14:conditionalFormatting>
        <x14:conditionalFormatting xmlns:xm="http://schemas.microsoft.com/office/excel/2006/main">
          <x14:cfRule type="cellIs" priority="1009" operator="equal" id="{D29693FA-7958-47D7-8A3F-F75349F56E52}">
            <xm:f>Values!$A$28</xm:f>
            <x14:dxf>
              <fill>
                <patternFill>
                  <bgColor rgb="FFF1C40F"/>
                </patternFill>
              </fill>
            </x14:dxf>
          </x14:cfRule>
          <xm:sqref>J57:J58</xm:sqref>
        </x14:conditionalFormatting>
        <x14:conditionalFormatting xmlns:xm="http://schemas.microsoft.com/office/excel/2006/main">
          <x14:cfRule type="cellIs" priority="1001" operator="equal" id="{6200FE38-F63C-4399-BBEF-711CF5859890}">
            <xm:f>Values!$A$8</xm:f>
            <x14:dxf>
              <fill>
                <patternFill>
                  <bgColor rgb="FF27AE60"/>
                </patternFill>
              </fill>
            </x14:dxf>
          </x14:cfRule>
          <x14:cfRule type="cellIs" priority="1002" operator="equal" id="{2C4CE43B-824B-4E35-AC11-BC0588E0935A}">
            <xm:f>Values!$A$7</xm:f>
            <x14:dxf>
              <fill>
                <patternFill>
                  <bgColor rgb="FFF1C40F"/>
                </patternFill>
              </fill>
            </x14:dxf>
          </x14:cfRule>
          <x14:cfRule type="cellIs" priority="1003" operator="equal" id="{AA5F740F-2555-4B46-A3B7-B1AA1F0A4663}">
            <xm:f>Values!$A$6</xm:f>
            <x14:dxf>
              <fill>
                <patternFill>
                  <bgColor rgb="FFF39C12"/>
                </patternFill>
              </fill>
            </x14:dxf>
          </x14:cfRule>
          <x14:cfRule type="cellIs" priority="1004" operator="equal" id="{7AFDAB33-3578-48F7-ACD4-82DB8A2B581D}">
            <xm:f>Values!$A$5</xm:f>
            <x14:dxf>
              <fill>
                <patternFill>
                  <bgColor rgb="FFE67E22"/>
                </patternFill>
              </fill>
            </x14:dxf>
          </x14:cfRule>
          <x14:cfRule type="cellIs" priority="1005" operator="equal" id="{056F0896-3B4F-4D8E-922B-F5C768D54417}">
            <xm:f>Values!$A$4</xm:f>
            <x14:dxf>
              <fill>
                <patternFill>
                  <bgColor rgb="FFE74C3C"/>
                </patternFill>
              </fill>
            </x14:dxf>
          </x14:cfRule>
          <xm:sqref>G55:G56</xm:sqref>
        </x14:conditionalFormatting>
        <x14:conditionalFormatting xmlns:xm="http://schemas.microsoft.com/office/excel/2006/main">
          <x14:cfRule type="cellIs" priority="986" operator="equal" id="{B8FCA687-A464-4FC0-ADEE-7522E98E4237}">
            <xm:f>Values!$A$15</xm:f>
            <x14:dxf>
              <fill>
                <patternFill>
                  <bgColor rgb="FF27AE60"/>
                </patternFill>
              </fill>
            </x14:dxf>
          </x14:cfRule>
          <x14:cfRule type="cellIs" priority="997" operator="equal" id="{12D58B26-192F-4E6B-A543-586BD39A0A6D}">
            <xm:f>Values!$A$14</xm:f>
            <x14:dxf>
              <fill>
                <patternFill>
                  <bgColor rgb="FFF1C40F"/>
                </patternFill>
              </fill>
            </x14:dxf>
          </x14:cfRule>
          <x14:cfRule type="cellIs" priority="998" operator="equal" id="{4DC591C0-0FED-4979-88AE-195AE92A2BDE}">
            <xm:f>Values!$A$13</xm:f>
            <x14:dxf>
              <fill>
                <patternFill>
                  <bgColor rgb="FFF39C12"/>
                </patternFill>
              </fill>
            </x14:dxf>
          </x14:cfRule>
          <x14:cfRule type="cellIs" priority="999" operator="equal" id="{665E0F40-BC47-475B-95E6-59CE7D6F1D8D}">
            <xm:f>Values!$A$12</xm:f>
            <x14:dxf>
              <fill>
                <patternFill>
                  <bgColor rgb="FFE67E22"/>
                </patternFill>
              </fill>
            </x14:dxf>
          </x14:cfRule>
          <x14:cfRule type="cellIs" priority="1000" operator="equal" id="{A7929E09-0A2F-42C1-AC8E-63CA9EC8AAFD}">
            <xm:f>Values!$A$11</xm:f>
            <x14:dxf>
              <fill>
                <patternFill>
                  <bgColor rgb="FFE74C3C"/>
                </patternFill>
              </fill>
            </x14:dxf>
          </x14:cfRule>
          <xm:sqref>H55:H56</xm:sqref>
        </x14:conditionalFormatting>
        <x14:conditionalFormatting xmlns:xm="http://schemas.microsoft.com/office/excel/2006/main">
          <x14:cfRule type="cellIs" priority="987" operator="equal" id="{A671EB02-51DF-4A39-8C99-AE3986F7FABA}">
            <xm:f>Values!$A$22</xm:f>
            <x14:dxf>
              <fill>
                <patternFill>
                  <bgColor rgb="FF27B060"/>
                </patternFill>
              </fill>
            </x14:dxf>
          </x14:cfRule>
          <x14:cfRule type="cellIs" priority="993" operator="equal" id="{D2A2ECCB-AE60-43CD-BF68-01A9D2DE4047}">
            <xm:f>Values!$A$21</xm:f>
            <x14:dxf>
              <fill>
                <patternFill>
                  <bgColor rgb="FFF1C40F"/>
                </patternFill>
              </fill>
            </x14:dxf>
          </x14:cfRule>
          <x14:cfRule type="cellIs" priority="994" operator="equal" id="{72C1F63C-C5DC-462C-AC16-E71441E91CA1}">
            <xm:f>Values!$A$20</xm:f>
            <x14:dxf>
              <fill>
                <patternFill>
                  <bgColor rgb="FFF39C12"/>
                </patternFill>
              </fill>
            </x14:dxf>
          </x14:cfRule>
          <x14:cfRule type="cellIs" priority="995" operator="equal" id="{E9CC8DF7-6363-41B8-95FC-6EB2FA72807C}">
            <xm:f>Values!$A$19</xm:f>
            <x14:dxf>
              <fill>
                <patternFill>
                  <bgColor rgb="FFE67E22"/>
                </patternFill>
              </fill>
            </x14:dxf>
          </x14:cfRule>
          <x14:cfRule type="cellIs" priority="996" operator="equal" id="{A600BD80-7A7B-41B7-A9EF-D88E15C65BD8}">
            <xm:f>Values!$A$18</xm:f>
            <x14:dxf>
              <fill>
                <patternFill>
                  <bgColor rgb="FFE74C3C"/>
                </patternFill>
              </fill>
            </x14:dxf>
          </x14:cfRule>
          <xm:sqref>I55:I56</xm:sqref>
        </x14:conditionalFormatting>
        <x14:conditionalFormatting xmlns:xm="http://schemas.microsoft.com/office/excel/2006/main">
          <x14:cfRule type="cellIs" priority="988" operator="equal" id="{6138C497-1B23-4868-9339-5D2295BF18FA}">
            <xm:f>Values!$A$29</xm:f>
            <x14:dxf>
              <fill>
                <patternFill>
                  <bgColor rgb="FF27AE60"/>
                </patternFill>
              </fill>
            </x14:dxf>
          </x14:cfRule>
          <x14:cfRule type="cellIs" priority="990" operator="equal" id="{9411FB4C-BFD9-4220-81A3-8D919B3E36FE}">
            <xm:f>Values!$A$27</xm:f>
            <x14:dxf>
              <fill>
                <patternFill>
                  <bgColor rgb="FFF39C12"/>
                </patternFill>
              </fill>
            </x14:dxf>
          </x14:cfRule>
          <x14:cfRule type="cellIs" priority="991" operator="equal" id="{B15E0B61-057E-42CC-9DA7-3E0F7B21C522}">
            <xm:f>Values!$A$26</xm:f>
            <x14:dxf>
              <fill>
                <patternFill>
                  <bgColor rgb="FFE67E22"/>
                </patternFill>
              </fill>
            </x14:dxf>
          </x14:cfRule>
          <x14:cfRule type="cellIs" priority="992" operator="equal" id="{BBC509A8-4143-4AA6-9D1F-C736BD26C7DC}">
            <xm:f>Values!$A$25</xm:f>
            <x14:dxf>
              <fill>
                <patternFill>
                  <bgColor rgb="FFE74C3C"/>
                </patternFill>
              </fill>
            </x14:dxf>
          </x14:cfRule>
          <xm:sqref>J55:J56</xm:sqref>
        </x14:conditionalFormatting>
        <x14:conditionalFormatting xmlns:xm="http://schemas.microsoft.com/office/excel/2006/main">
          <x14:cfRule type="cellIs" priority="989" operator="equal" id="{C5E1DDC0-68C9-483B-806F-48EF406C54C2}">
            <xm:f>Values!$A$28</xm:f>
            <x14:dxf>
              <fill>
                <patternFill>
                  <bgColor rgb="FFF1C40F"/>
                </patternFill>
              </fill>
            </x14:dxf>
          </x14:cfRule>
          <xm:sqref>J55:J56</xm:sqref>
        </x14:conditionalFormatting>
        <x14:conditionalFormatting xmlns:xm="http://schemas.microsoft.com/office/excel/2006/main">
          <x14:cfRule type="cellIs" priority="981" operator="equal" id="{02C3305A-EC21-4190-B293-F96E7B6E56D1}">
            <xm:f>Values!$A$8</xm:f>
            <x14:dxf>
              <fill>
                <patternFill>
                  <bgColor rgb="FF27AE60"/>
                </patternFill>
              </fill>
            </x14:dxf>
          </x14:cfRule>
          <x14:cfRule type="cellIs" priority="982" operator="equal" id="{9579C327-DB35-47E3-B2C7-EEA8E53F1B4B}">
            <xm:f>Values!$A$7</xm:f>
            <x14:dxf>
              <fill>
                <patternFill>
                  <bgColor rgb="FFF1C40F"/>
                </patternFill>
              </fill>
            </x14:dxf>
          </x14:cfRule>
          <x14:cfRule type="cellIs" priority="983" operator="equal" id="{6BB7E704-5CC6-464D-9FA6-867988DE4310}">
            <xm:f>Values!$A$6</xm:f>
            <x14:dxf>
              <fill>
                <patternFill>
                  <bgColor rgb="FFF39C12"/>
                </patternFill>
              </fill>
            </x14:dxf>
          </x14:cfRule>
          <x14:cfRule type="cellIs" priority="984" operator="equal" id="{ECCAF3F8-6974-4DC1-A842-ECFF7AC65266}">
            <xm:f>Values!$A$5</xm:f>
            <x14:dxf>
              <fill>
                <patternFill>
                  <bgColor rgb="FFE67E22"/>
                </patternFill>
              </fill>
            </x14:dxf>
          </x14:cfRule>
          <x14:cfRule type="cellIs" priority="985" operator="equal" id="{F9386C87-39B4-47E7-8323-4683155468D6}">
            <xm:f>Values!$A$4</xm:f>
            <x14:dxf>
              <fill>
                <patternFill>
                  <bgColor rgb="FFE74C3C"/>
                </patternFill>
              </fill>
            </x14:dxf>
          </x14:cfRule>
          <xm:sqref>G53:G54</xm:sqref>
        </x14:conditionalFormatting>
        <x14:conditionalFormatting xmlns:xm="http://schemas.microsoft.com/office/excel/2006/main">
          <x14:cfRule type="cellIs" priority="966" operator="equal" id="{E25A80EF-9E53-4E89-826E-82B6DE3C2DAE}">
            <xm:f>Values!$A$15</xm:f>
            <x14:dxf>
              <fill>
                <patternFill>
                  <bgColor rgb="FF27AE60"/>
                </patternFill>
              </fill>
            </x14:dxf>
          </x14:cfRule>
          <x14:cfRule type="cellIs" priority="977" operator="equal" id="{73AEB44D-C931-4E56-A5FA-74CAD6D391D0}">
            <xm:f>Values!$A$14</xm:f>
            <x14:dxf>
              <fill>
                <patternFill>
                  <bgColor rgb="FFF1C40F"/>
                </patternFill>
              </fill>
            </x14:dxf>
          </x14:cfRule>
          <x14:cfRule type="cellIs" priority="978" operator="equal" id="{1F1E5567-C7DE-4797-99D7-705BEDB7B5BA}">
            <xm:f>Values!$A$13</xm:f>
            <x14:dxf>
              <fill>
                <patternFill>
                  <bgColor rgb="FFF39C12"/>
                </patternFill>
              </fill>
            </x14:dxf>
          </x14:cfRule>
          <x14:cfRule type="cellIs" priority="979" operator="equal" id="{6D27B714-804E-4392-B1E9-EDF3B3A8203A}">
            <xm:f>Values!$A$12</xm:f>
            <x14:dxf>
              <fill>
                <patternFill>
                  <bgColor rgb="FFE67E22"/>
                </patternFill>
              </fill>
            </x14:dxf>
          </x14:cfRule>
          <x14:cfRule type="cellIs" priority="980" operator="equal" id="{D498FB9D-07D0-46E9-A187-A7F7CE4886C3}">
            <xm:f>Values!$A$11</xm:f>
            <x14:dxf>
              <fill>
                <patternFill>
                  <bgColor rgb="FFE74C3C"/>
                </patternFill>
              </fill>
            </x14:dxf>
          </x14:cfRule>
          <xm:sqref>H53:H54</xm:sqref>
        </x14:conditionalFormatting>
        <x14:conditionalFormatting xmlns:xm="http://schemas.microsoft.com/office/excel/2006/main">
          <x14:cfRule type="cellIs" priority="967" operator="equal" id="{9EDFF87D-8C5C-494C-A054-E43B8639789F}">
            <xm:f>Values!$A$22</xm:f>
            <x14:dxf>
              <fill>
                <patternFill>
                  <bgColor rgb="FF27B060"/>
                </patternFill>
              </fill>
            </x14:dxf>
          </x14:cfRule>
          <x14:cfRule type="cellIs" priority="973" operator="equal" id="{D99BCD91-ECB4-43AA-B43F-400F3ED80DF3}">
            <xm:f>Values!$A$21</xm:f>
            <x14:dxf>
              <fill>
                <patternFill>
                  <bgColor rgb="FFF1C40F"/>
                </patternFill>
              </fill>
            </x14:dxf>
          </x14:cfRule>
          <x14:cfRule type="cellIs" priority="974" operator="equal" id="{EB6EBA93-5480-495C-A80B-B60CD02ADA51}">
            <xm:f>Values!$A$20</xm:f>
            <x14:dxf>
              <fill>
                <patternFill>
                  <bgColor rgb="FFF39C12"/>
                </patternFill>
              </fill>
            </x14:dxf>
          </x14:cfRule>
          <x14:cfRule type="cellIs" priority="975" operator="equal" id="{F8652C70-B715-4552-B055-2D85AA442565}">
            <xm:f>Values!$A$19</xm:f>
            <x14:dxf>
              <fill>
                <patternFill>
                  <bgColor rgb="FFE67E22"/>
                </patternFill>
              </fill>
            </x14:dxf>
          </x14:cfRule>
          <x14:cfRule type="cellIs" priority="976" operator="equal" id="{D70F11B7-35BE-4D66-9D3F-DAF67EE86A01}">
            <xm:f>Values!$A$18</xm:f>
            <x14:dxf>
              <fill>
                <patternFill>
                  <bgColor rgb="FFE74C3C"/>
                </patternFill>
              </fill>
            </x14:dxf>
          </x14:cfRule>
          <xm:sqref>I53:I54</xm:sqref>
        </x14:conditionalFormatting>
        <x14:conditionalFormatting xmlns:xm="http://schemas.microsoft.com/office/excel/2006/main">
          <x14:cfRule type="cellIs" priority="968" operator="equal" id="{94713185-E7AC-44BA-AC07-B5AE41F9F7D6}">
            <xm:f>Values!$A$29</xm:f>
            <x14:dxf>
              <fill>
                <patternFill>
                  <bgColor rgb="FF27AE60"/>
                </patternFill>
              </fill>
            </x14:dxf>
          </x14:cfRule>
          <x14:cfRule type="cellIs" priority="970" operator="equal" id="{929484B4-B02F-4233-A4E0-1A5ADA59587D}">
            <xm:f>Values!$A$27</xm:f>
            <x14:dxf>
              <fill>
                <patternFill>
                  <bgColor rgb="FFF39C12"/>
                </patternFill>
              </fill>
            </x14:dxf>
          </x14:cfRule>
          <x14:cfRule type="cellIs" priority="971" operator="equal" id="{A8DBFA1D-682A-4050-A745-603E076F4E0A}">
            <xm:f>Values!$A$26</xm:f>
            <x14:dxf>
              <fill>
                <patternFill>
                  <bgColor rgb="FFE67E22"/>
                </patternFill>
              </fill>
            </x14:dxf>
          </x14:cfRule>
          <x14:cfRule type="cellIs" priority="972" operator="equal" id="{6F23A12D-ECF0-4B94-ADD6-4441C7C3CBC1}">
            <xm:f>Values!$A$25</xm:f>
            <x14:dxf>
              <fill>
                <patternFill>
                  <bgColor rgb="FFE74C3C"/>
                </patternFill>
              </fill>
            </x14:dxf>
          </x14:cfRule>
          <xm:sqref>J53:J54</xm:sqref>
        </x14:conditionalFormatting>
        <x14:conditionalFormatting xmlns:xm="http://schemas.microsoft.com/office/excel/2006/main">
          <x14:cfRule type="cellIs" priority="969" operator="equal" id="{1E462AAB-EB0E-4D9F-9FA1-B8BD3B253ADA}">
            <xm:f>Values!$A$28</xm:f>
            <x14:dxf>
              <fill>
                <patternFill>
                  <bgColor rgb="FFF1C40F"/>
                </patternFill>
              </fill>
            </x14:dxf>
          </x14:cfRule>
          <xm:sqref>J53:J54</xm:sqref>
        </x14:conditionalFormatting>
        <x14:conditionalFormatting xmlns:xm="http://schemas.microsoft.com/office/excel/2006/main">
          <x14:cfRule type="cellIs" priority="961" operator="equal" id="{D13F836B-D734-46B2-A421-F3BBAC731CA1}">
            <xm:f>Values!$A$8</xm:f>
            <x14:dxf>
              <fill>
                <patternFill>
                  <bgColor rgb="FF27AE60"/>
                </patternFill>
              </fill>
            </x14:dxf>
          </x14:cfRule>
          <x14:cfRule type="cellIs" priority="962" operator="equal" id="{D4D90E75-A554-422C-B289-67637B2559B3}">
            <xm:f>Values!$A$7</xm:f>
            <x14:dxf>
              <fill>
                <patternFill>
                  <bgColor rgb="FFF1C40F"/>
                </patternFill>
              </fill>
            </x14:dxf>
          </x14:cfRule>
          <x14:cfRule type="cellIs" priority="963" operator="equal" id="{0AF43991-9BB5-41F7-ABA6-7BF084A0E0E9}">
            <xm:f>Values!$A$6</xm:f>
            <x14:dxf>
              <fill>
                <patternFill>
                  <bgColor rgb="FFF39C12"/>
                </patternFill>
              </fill>
            </x14:dxf>
          </x14:cfRule>
          <x14:cfRule type="cellIs" priority="964" operator="equal" id="{C1320A9E-17CE-4623-A6D9-78BDDCFE94C1}">
            <xm:f>Values!$A$5</xm:f>
            <x14:dxf>
              <fill>
                <patternFill>
                  <bgColor rgb="FFE67E22"/>
                </patternFill>
              </fill>
            </x14:dxf>
          </x14:cfRule>
          <x14:cfRule type="cellIs" priority="965" operator="equal" id="{55C211A7-B45A-46C1-A8E1-D0F2AE683526}">
            <xm:f>Values!$A$4</xm:f>
            <x14:dxf>
              <fill>
                <patternFill>
                  <bgColor rgb="FFE74C3C"/>
                </patternFill>
              </fill>
            </x14:dxf>
          </x14:cfRule>
          <xm:sqref>G63 G73</xm:sqref>
        </x14:conditionalFormatting>
        <x14:conditionalFormatting xmlns:xm="http://schemas.microsoft.com/office/excel/2006/main">
          <x14:cfRule type="cellIs" priority="946" operator="equal" id="{1072C1F7-871A-4669-95EB-185B15520A04}">
            <xm:f>Values!$A$15</xm:f>
            <x14:dxf>
              <fill>
                <patternFill>
                  <bgColor rgb="FF27AE60"/>
                </patternFill>
              </fill>
            </x14:dxf>
          </x14:cfRule>
          <x14:cfRule type="cellIs" priority="957" operator="equal" id="{8CA052DE-3C9B-4A24-9839-079AE0F4E7B4}">
            <xm:f>Values!$A$14</xm:f>
            <x14:dxf>
              <fill>
                <patternFill>
                  <bgColor rgb="FFF1C40F"/>
                </patternFill>
              </fill>
            </x14:dxf>
          </x14:cfRule>
          <x14:cfRule type="cellIs" priority="958" operator="equal" id="{23308AB9-75C6-4F06-82FF-7F726871D9F1}">
            <xm:f>Values!$A$13</xm:f>
            <x14:dxf>
              <fill>
                <patternFill>
                  <bgColor rgb="FFF39C12"/>
                </patternFill>
              </fill>
            </x14:dxf>
          </x14:cfRule>
          <x14:cfRule type="cellIs" priority="959" operator="equal" id="{6A278419-B192-4813-8F65-8423DD7BF291}">
            <xm:f>Values!$A$12</xm:f>
            <x14:dxf>
              <fill>
                <patternFill>
                  <bgColor rgb="FFE67E22"/>
                </patternFill>
              </fill>
            </x14:dxf>
          </x14:cfRule>
          <x14:cfRule type="cellIs" priority="960" operator="equal" id="{84FC7B41-9299-4854-BF0E-7A19E4C773DB}">
            <xm:f>Values!$A$11</xm:f>
            <x14:dxf>
              <fill>
                <patternFill>
                  <bgColor rgb="FFE74C3C"/>
                </patternFill>
              </fill>
            </x14:dxf>
          </x14:cfRule>
          <xm:sqref>H63 H73</xm:sqref>
        </x14:conditionalFormatting>
        <x14:conditionalFormatting xmlns:xm="http://schemas.microsoft.com/office/excel/2006/main">
          <x14:cfRule type="cellIs" priority="947" operator="equal" id="{38C851B4-32F6-45DD-A43E-B4C6CEFC93D2}">
            <xm:f>Values!$A$22</xm:f>
            <x14:dxf>
              <fill>
                <patternFill>
                  <bgColor rgb="FF27B060"/>
                </patternFill>
              </fill>
            </x14:dxf>
          </x14:cfRule>
          <x14:cfRule type="cellIs" priority="953" operator="equal" id="{A4958B05-2990-4CB3-82EA-A255C04C788A}">
            <xm:f>Values!$A$21</xm:f>
            <x14:dxf>
              <fill>
                <patternFill>
                  <bgColor rgb="FFF1C40F"/>
                </patternFill>
              </fill>
            </x14:dxf>
          </x14:cfRule>
          <x14:cfRule type="cellIs" priority="954" operator="equal" id="{5B87AA3C-5EFF-4EDF-BBBE-1F29723C3C53}">
            <xm:f>Values!$A$20</xm:f>
            <x14:dxf>
              <fill>
                <patternFill>
                  <bgColor rgb="FFF39C12"/>
                </patternFill>
              </fill>
            </x14:dxf>
          </x14:cfRule>
          <x14:cfRule type="cellIs" priority="955" operator="equal" id="{5D50245E-A0B4-4C53-AE46-D087825E80A5}">
            <xm:f>Values!$A$19</xm:f>
            <x14:dxf>
              <fill>
                <patternFill>
                  <bgColor rgb="FFE67E22"/>
                </patternFill>
              </fill>
            </x14:dxf>
          </x14:cfRule>
          <x14:cfRule type="cellIs" priority="956" operator="equal" id="{381DD295-6D82-400D-ACF4-36EDE39014EB}">
            <xm:f>Values!$A$18</xm:f>
            <x14:dxf>
              <fill>
                <patternFill>
                  <bgColor rgb="FFE74C3C"/>
                </patternFill>
              </fill>
            </x14:dxf>
          </x14:cfRule>
          <xm:sqref>I63 I73</xm:sqref>
        </x14:conditionalFormatting>
        <x14:conditionalFormatting xmlns:xm="http://schemas.microsoft.com/office/excel/2006/main">
          <x14:cfRule type="cellIs" priority="948" operator="equal" id="{13BA9DED-B809-4E9B-B9F9-CCF3E2FD46EC}">
            <xm:f>Values!$A$29</xm:f>
            <x14:dxf>
              <fill>
                <patternFill>
                  <bgColor rgb="FF27AE60"/>
                </patternFill>
              </fill>
            </x14:dxf>
          </x14:cfRule>
          <x14:cfRule type="cellIs" priority="950" operator="equal" id="{45743B47-36DF-460C-8E8E-BB6F273E0D72}">
            <xm:f>Values!$A$27</xm:f>
            <x14:dxf>
              <fill>
                <patternFill>
                  <bgColor rgb="FFF39C12"/>
                </patternFill>
              </fill>
            </x14:dxf>
          </x14:cfRule>
          <x14:cfRule type="cellIs" priority="951" operator="equal" id="{73396181-52FE-47E3-8A92-CFC259E6AEF1}">
            <xm:f>Values!$A$26</xm:f>
            <x14:dxf>
              <fill>
                <patternFill>
                  <bgColor rgb="FFE67E22"/>
                </patternFill>
              </fill>
            </x14:dxf>
          </x14:cfRule>
          <x14:cfRule type="cellIs" priority="952" operator="equal" id="{57B2E802-135F-49F0-BA9C-95A389CE8A52}">
            <xm:f>Values!$A$25</xm:f>
            <x14:dxf>
              <fill>
                <patternFill>
                  <bgColor rgb="FFE74C3C"/>
                </patternFill>
              </fill>
            </x14:dxf>
          </x14:cfRule>
          <xm:sqref>J63 J73</xm:sqref>
        </x14:conditionalFormatting>
        <x14:conditionalFormatting xmlns:xm="http://schemas.microsoft.com/office/excel/2006/main">
          <x14:cfRule type="cellIs" priority="949" operator="equal" id="{4BFC0CC0-9041-4C8C-A9B9-82E44508B2C9}">
            <xm:f>Values!$A$28</xm:f>
            <x14:dxf>
              <fill>
                <patternFill>
                  <bgColor rgb="FFF1C40F"/>
                </patternFill>
              </fill>
            </x14:dxf>
          </x14:cfRule>
          <xm:sqref>J63 J73</xm:sqref>
        </x14:conditionalFormatting>
        <x14:conditionalFormatting xmlns:xm="http://schemas.microsoft.com/office/excel/2006/main">
          <x14:cfRule type="cellIs" priority="941" operator="equal" id="{14BA7281-858D-47FC-807A-1C95764ABB20}">
            <xm:f>Values!$A$8</xm:f>
            <x14:dxf>
              <fill>
                <patternFill>
                  <bgColor rgb="FF27AE60"/>
                </patternFill>
              </fill>
            </x14:dxf>
          </x14:cfRule>
          <x14:cfRule type="cellIs" priority="942" operator="equal" id="{5BC50F1B-0A7E-4689-8B98-D20AB61F344C}">
            <xm:f>Values!$A$7</xm:f>
            <x14:dxf>
              <fill>
                <patternFill>
                  <bgColor rgb="FFF1C40F"/>
                </patternFill>
              </fill>
            </x14:dxf>
          </x14:cfRule>
          <x14:cfRule type="cellIs" priority="943" operator="equal" id="{047C9EEA-FFAB-42AB-BB8B-92AEA0B6C699}">
            <xm:f>Values!$A$6</xm:f>
            <x14:dxf>
              <fill>
                <patternFill>
                  <bgColor rgb="FFF39C12"/>
                </patternFill>
              </fill>
            </x14:dxf>
          </x14:cfRule>
          <x14:cfRule type="cellIs" priority="944" operator="equal" id="{3E301246-9ED8-4DCF-85CB-A05302C14BF2}">
            <xm:f>Values!$A$5</xm:f>
            <x14:dxf>
              <fill>
                <patternFill>
                  <bgColor rgb="FFE67E22"/>
                </patternFill>
              </fill>
            </x14:dxf>
          </x14:cfRule>
          <x14:cfRule type="cellIs" priority="945" operator="equal" id="{86D117E3-11C0-4D4D-930F-937472979391}">
            <xm:f>Values!$A$4</xm:f>
            <x14:dxf>
              <fill>
                <patternFill>
                  <bgColor rgb="FFE74C3C"/>
                </patternFill>
              </fill>
            </x14:dxf>
          </x14:cfRule>
          <xm:sqref>G61:G62</xm:sqref>
        </x14:conditionalFormatting>
        <x14:conditionalFormatting xmlns:xm="http://schemas.microsoft.com/office/excel/2006/main">
          <x14:cfRule type="cellIs" priority="926" operator="equal" id="{55DD67C2-6FA8-4F43-B137-C48751A96054}">
            <xm:f>Values!$A$15</xm:f>
            <x14:dxf>
              <fill>
                <patternFill>
                  <bgColor rgb="FF27AE60"/>
                </patternFill>
              </fill>
            </x14:dxf>
          </x14:cfRule>
          <x14:cfRule type="cellIs" priority="937" operator="equal" id="{295B67B9-03B8-4A97-89F6-BBB55F787E5E}">
            <xm:f>Values!$A$14</xm:f>
            <x14:dxf>
              <fill>
                <patternFill>
                  <bgColor rgb="FFF1C40F"/>
                </patternFill>
              </fill>
            </x14:dxf>
          </x14:cfRule>
          <x14:cfRule type="cellIs" priority="938" operator="equal" id="{18856286-D2FF-4E21-BE88-B98DE5091DCE}">
            <xm:f>Values!$A$13</xm:f>
            <x14:dxf>
              <fill>
                <patternFill>
                  <bgColor rgb="FFF39C12"/>
                </patternFill>
              </fill>
            </x14:dxf>
          </x14:cfRule>
          <x14:cfRule type="cellIs" priority="939" operator="equal" id="{839013D7-C55C-4E70-97A1-0AF0465A88F4}">
            <xm:f>Values!$A$12</xm:f>
            <x14:dxf>
              <fill>
                <patternFill>
                  <bgColor rgb="FFE67E22"/>
                </patternFill>
              </fill>
            </x14:dxf>
          </x14:cfRule>
          <x14:cfRule type="cellIs" priority="940" operator="equal" id="{8238A3E5-29B5-4C2F-8103-5F822C080A7C}">
            <xm:f>Values!$A$11</xm:f>
            <x14:dxf>
              <fill>
                <patternFill>
                  <bgColor rgb="FFE74C3C"/>
                </patternFill>
              </fill>
            </x14:dxf>
          </x14:cfRule>
          <xm:sqref>H61:H62</xm:sqref>
        </x14:conditionalFormatting>
        <x14:conditionalFormatting xmlns:xm="http://schemas.microsoft.com/office/excel/2006/main">
          <x14:cfRule type="cellIs" priority="927" operator="equal" id="{09A0292B-2A47-4A3E-8D8B-6EEF94D45FB7}">
            <xm:f>Values!$A$22</xm:f>
            <x14:dxf>
              <fill>
                <patternFill>
                  <bgColor rgb="FF27B060"/>
                </patternFill>
              </fill>
            </x14:dxf>
          </x14:cfRule>
          <x14:cfRule type="cellIs" priority="933" operator="equal" id="{4F54D8F0-3F13-47E0-901C-90AB5037F3C6}">
            <xm:f>Values!$A$21</xm:f>
            <x14:dxf>
              <fill>
                <patternFill>
                  <bgColor rgb="FFF1C40F"/>
                </patternFill>
              </fill>
            </x14:dxf>
          </x14:cfRule>
          <x14:cfRule type="cellIs" priority="934" operator="equal" id="{8228C329-B659-4C96-B889-DFC42679282B}">
            <xm:f>Values!$A$20</xm:f>
            <x14:dxf>
              <fill>
                <patternFill>
                  <bgColor rgb="FFF39C12"/>
                </patternFill>
              </fill>
            </x14:dxf>
          </x14:cfRule>
          <x14:cfRule type="cellIs" priority="935" operator="equal" id="{7C39FF3C-CDCC-412C-A998-F1C955AE6516}">
            <xm:f>Values!$A$19</xm:f>
            <x14:dxf>
              <fill>
                <patternFill>
                  <bgColor rgb="FFE67E22"/>
                </patternFill>
              </fill>
            </x14:dxf>
          </x14:cfRule>
          <x14:cfRule type="cellIs" priority="936" operator="equal" id="{6129CCE9-E709-4618-A05C-B44ED7FFFAEF}">
            <xm:f>Values!$A$18</xm:f>
            <x14:dxf>
              <fill>
                <patternFill>
                  <bgColor rgb="FFE74C3C"/>
                </patternFill>
              </fill>
            </x14:dxf>
          </x14:cfRule>
          <xm:sqref>I61:I62</xm:sqref>
        </x14:conditionalFormatting>
        <x14:conditionalFormatting xmlns:xm="http://schemas.microsoft.com/office/excel/2006/main">
          <x14:cfRule type="cellIs" priority="928" operator="equal" id="{E2AB003C-2BA9-4796-944D-4D6A4DFCF367}">
            <xm:f>Values!$A$29</xm:f>
            <x14:dxf>
              <fill>
                <patternFill>
                  <bgColor rgb="FF27AE60"/>
                </patternFill>
              </fill>
            </x14:dxf>
          </x14:cfRule>
          <x14:cfRule type="cellIs" priority="930" operator="equal" id="{1CC1058A-152D-468B-B89A-A0E722A52376}">
            <xm:f>Values!$A$27</xm:f>
            <x14:dxf>
              <fill>
                <patternFill>
                  <bgColor rgb="FFF39C12"/>
                </patternFill>
              </fill>
            </x14:dxf>
          </x14:cfRule>
          <x14:cfRule type="cellIs" priority="931" operator="equal" id="{19C34245-D982-4D42-AB46-099B8B89586E}">
            <xm:f>Values!$A$26</xm:f>
            <x14:dxf>
              <fill>
                <patternFill>
                  <bgColor rgb="FFE67E22"/>
                </patternFill>
              </fill>
            </x14:dxf>
          </x14:cfRule>
          <x14:cfRule type="cellIs" priority="932" operator="equal" id="{4E0750C1-F34D-4D8A-95FA-DF8FDABEE2A6}">
            <xm:f>Values!$A$25</xm:f>
            <x14:dxf>
              <fill>
                <patternFill>
                  <bgColor rgb="FFE74C3C"/>
                </patternFill>
              </fill>
            </x14:dxf>
          </x14:cfRule>
          <xm:sqref>J61:J62</xm:sqref>
        </x14:conditionalFormatting>
        <x14:conditionalFormatting xmlns:xm="http://schemas.microsoft.com/office/excel/2006/main">
          <x14:cfRule type="cellIs" priority="929" operator="equal" id="{AAF1177F-D30C-4478-8578-F08DB2ACBCF9}">
            <xm:f>Values!$A$28</xm:f>
            <x14:dxf>
              <fill>
                <patternFill>
                  <bgColor rgb="FFF1C40F"/>
                </patternFill>
              </fill>
            </x14:dxf>
          </x14:cfRule>
          <xm:sqref>J61:J62</xm:sqref>
        </x14:conditionalFormatting>
        <x14:conditionalFormatting xmlns:xm="http://schemas.microsoft.com/office/excel/2006/main">
          <x14:cfRule type="cellIs" priority="921" operator="equal" id="{F5ED5BA9-0DDB-406B-BC0C-CF3065DA3A4F}">
            <xm:f>Values!$A$8</xm:f>
            <x14:dxf>
              <fill>
                <patternFill>
                  <bgColor rgb="FF27AE60"/>
                </patternFill>
              </fill>
            </x14:dxf>
          </x14:cfRule>
          <x14:cfRule type="cellIs" priority="922" operator="equal" id="{BADB4E15-7EEE-465E-BF9A-3E45F7D685F3}">
            <xm:f>Values!$A$7</xm:f>
            <x14:dxf>
              <fill>
                <patternFill>
                  <bgColor rgb="FFF1C40F"/>
                </patternFill>
              </fill>
            </x14:dxf>
          </x14:cfRule>
          <x14:cfRule type="cellIs" priority="923" operator="equal" id="{3A22CE0D-4CE2-476B-87A4-C60480CE3DB5}">
            <xm:f>Values!$A$6</xm:f>
            <x14:dxf>
              <fill>
                <patternFill>
                  <bgColor rgb="FFF39C12"/>
                </patternFill>
              </fill>
            </x14:dxf>
          </x14:cfRule>
          <x14:cfRule type="cellIs" priority="924" operator="equal" id="{089F75F8-F2AF-41C8-81F3-033FEA94B7A8}">
            <xm:f>Values!$A$5</xm:f>
            <x14:dxf>
              <fill>
                <patternFill>
                  <bgColor rgb="FFE67E22"/>
                </patternFill>
              </fill>
            </x14:dxf>
          </x14:cfRule>
          <x14:cfRule type="cellIs" priority="925" operator="equal" id="{D3EA6127-6DEE-4FE4-90A8-EA1E4D93F51D}">
            <xm:f>Values!$A$4</xm:f>
            <x14:dxf>
              <fill>
                <patternFill>
                  <bgColor rgb="FFE74C3C"/>
                </patternFill>
              </fill>
            </x14:dxf>
          </x14:cfRule>
          <xm:sqref>G59:G60</xm:sqref>
        </x14:conditionalFormatting>
        <x14:conditionalFormatting xmlns:xm="http://schemas.microsoft.com/office/excel/2006/main">
          <x14:cfRule type="cellIs" priority="906" operator="equal" id="{B0C718A5-1366-439D-A3C3-DE12B8F78551}">
            <xm:f>Values!$A$15</xm:f>
            <x14:dxf>
              <fill>
                <patternFill>
                  <bgColor rgb="FF27AE60"/>
                </patternFill>
              </fill>
            </x14:dxf>
          </x14:cfRule>
          <x14:cfRule type="cellIs" priority="917" operator="equal" id="{118C6AD1-5DD6-48E3-8DEA-71B1459278D5}">
            <xm:f>Values!$A$14</xm:f>
            <x14:dxf>
              <fill>
                <patternFill>
                  <bgColor rgb="FFF1C40F"/>
                </patternFill>
              </fill>
            </x14:dxf>
          </x14:cfRule>
          <x14:cfRule type="cellIs" priority="918" operator="equal" id="{07842B23-84F8-4708-8F42-FBEEF1E06254}">
            <xm:f>Values!$A$13</xm:f>
            <x14:dxf>
              <fill>
                <patternFill>
                  <bgColor rgb="FFF39C12"/>
                </patternFill>
              </fill>
            </x14:dxf>
          </x14:cfRule>
          <x14:cfRule type="cellIs" priority="919" operator="equal" id="{5D39A88D-5AB9-4B5D-B99D-F9C6C794A15F}">
            <xm:f>Values!$A$12</xm:f>
            <x14:dxf>
              <fill>
                <patternFill>
                  <bgColor rgb="FFE67E22"/>
                </patternFill>
              </fill>
            </x14:dxf>
          </x14:cfRule>
          <x14:cfRule type="cellIs" priority="920" operator="equal" id="{16E9410D-14FA-4434-9B6B-C77AD78A4BC4}">
            <xm:f>Values!$A$11</xm:f>
            <x14:dxf>
              <fill>
                <patternFill>
                  <bgColor rgb="FFE74C3C"/>
                </patternFill>
              </fill>
            </x14:dxf>
          </x14:cfRule>
          <xm:sqref>H59:H60</xm:sqref>
        </x14:conditionalFormatting>
        <x14:conditionalFormatting xmlns:xm="http://schemas.microsoft.com/office/excel/2006/main">
          <x14:cfRule type="cellIs" priority="907" operator="equal" id="{7A2B5D70-5B1F-419D-9EFC-3A56986D9DFF}">
            <xm:f>Values!$A$22</xm:f>
            <x14:dxf>
              <fill>
                <patternFill>
                  <bgColor rgb="FF27B060"/>
                </patternFill>
              </fill>
            </x14:dxf>
          </x14:cfRule>
          <x14:cfRule type="cellIs" priority="913" operator="equal" id="{F2FF1AFB-F0E3-4A10-82B4-740886D6F65F}">
            <xm:f>Values!$A$21</xm:f>
            <x14:dxf>
              <fill>
                <patternFill>
                  <bgColor rgb="FFF1C40F"/>
                </patternFill>
              </fill>
            </x14:dxf>
          </x14:cfRule>
          <x14:cfRule type="cellIs" priority="914" operator="equal" id="{6C56E6FC-ABE7-4389-8554-340A6E62895B}">
            <xm:f>Values!$A$20</xm:f>
            <x14:dxf>
              <fill>
                <patternFill>
                  <bgColor rgb="FFF39C12"/>
                </patternFill>
              </fill>
            </x14:dxf>
          </x14:cfRule>
          <x14:cfRule type="cellIs" priority="915" operator="equal" id="{E21E02EE-73EA-440D-B5A0-2D51F67D2690}">
            <xm:f>Values!$A$19</xm:f>
            <x14:dxf>
              <fill>
                <patternFill>
                  <bgColor rgb="FFE67E22"/>
                </patternFill>
              </fill>
            </x14:dxf>
          </x14:cfRule>
          <x14:cfRule type="cellIs" priority="916" operator="equal" id="{63A30EFA-769A-4901-8559-429D0824EACE}">
            <xm:f>Values!$A$18</xm:f>
            <x14:dxf>
              <fill>
                <patternFill>
                  <bgColor rgb="FFE74C3C"/>
                </patternFill>
              </fill>
            </x14:dxf>
          </x14:cfRule>
          <xm:sqref>I59:I60</xm:sqref>
        </x14:conditionalFormatting>
        <x14:conditionalFormatting xmlns:xm="http://schemas.microsoft.com/office/excel/2006/main">
          <x14:cfRule type="cellIs" priority="908" operator="equal" id="{2F1291C9-2D03-4B53-881B-4E1128071781}">
            <xm:f>Values!$A$29</xm:f>
            <x14:dxf>
              <fill>
                <patternFill>
                  <bgColor rgb="FF27AE60"/>
                </patternFill>
              </fill>
            </x14:dxf>
          </x14:cfRule>
          <x14:cfRule type="cellIs" priority="910" operator="equal" id="{22862419-363D-416D-927E-9868A7106BCC}">
            <xm:f>Values!$A$27</xm:f>
            <x14:dxf>
              <fill>
                <patternFill>
                  <bgColor rgb="FFF39C12"/>
                </patternFill>
              </fill>
            </x14:dxf>
          </x14:cfRule>
          <x14:cfRule type="cellIs" priority="911" operator="equal" id="{F09579B2-A087-4C7C-A66D-16F15BB76FA4}">
            <xm:f>Values!$A$26</xm:f>
            <x14:dxf>
              <fill>
                <patternFill>
                  <bgColor rgb="FFE67E22"/>
                </patternFill>
              </fill>
            </x14:dxf>
          </x14:cfRule>
          <x14:cfRule type="cellIs" priority="912" operator="equal" id="{7A45D797-E3E8-41AC-98E0-68F8A1B5AF4D}">
            <xm:f>Values!$A$25</xm:f>
            <x14:dxf>
              <fill>
                <patternFill>
                  <bgColor rgb="FFE74C3C"/>
                </patternFill>
              </fill>
            </x14:dxf>
          </x14:cfRule>
          <xm:sqref>J59:J60</xm:sqref>
        </x14:conditionalFormatting>
        <x14:conditionalFormatting xmlns:xm="http://schemas.microsoft.com/office/excel/2006/main">
          <x14:cfRule type="cellIs" priority="909" operator="equal" id="{364FD054-6035-406F-B2EF-1EB47F8EB496}">
            <xm:f>Values!$A$28</xm:f>
            <x14:dxf>
              <fill>
                <patternFill>
                  <bgColor rgb="FFF1C40F"/>
                </patternFill>
              </fill>
            </x14:dxf>
          </x14:cfRule>
          <xm:sqref>J59:J60</xm:sqref>
        </x14:conditionalFormatting>
        <x14:conditionalFormatting xmlns:xm="http://schemas.microsoft.com/office/excel/2006/main">
          <x14:cfRule type="cellIs" priority="901" operator="equal" id="{A9D1DB3E-12BA-43D6-8DCB-89DFE9829D33}">
            <xm:f>Values!$A$8</xm:f>
            <x14:dxf>
              <fill>
                <patternFill>
                  <bgColor rgb="FF27AE60"/>
                </patternFill>
              </fill>
            </x14:dxf>
          </x14:cfRule>
          <x14:cfRule type="cellIs" priority="902" operator="equal" id="{0CF8C1C6-FCCB-40DF-BFF6-1A6CE5113E84}">
            <xm:f>Values!$A$7</xm:f>
            <x14:dxf>
              <fill>
                <patternFill>
                  <bgColor rgb="FFF1C40F"/>
                </patternFill>
              </fill>
            </x14:dxf>
          </x14:cfRule>
          <x14:cfRule type="cellIs" priority="903" operator="equal" id="{C844F7FB-2135-4CD4-9167-80724CF2DB29}">
            <xm:f>Values!$A$6</xm:f>
            <x14:dxf>
              <fill>
                <patternFill>
                  <bgColor rgb="FFF39C12"/>
                </patternFill>
              </fill>
            </x14:dxf>
          </x14:cfRule>
          <x14:cfRule type="cellIs" priority="904" operator="equal" id="{8A203279-3A0C-44DE-9D7F-EEC2BA640A51}">
            <xm:f>Values!$A$5</xm:f>
            <x14:dxf>
              <fill>
                <patternFill>
                  <bgColor rgb="FFE67E22"/>
                </patternFill>
              </fill>
            </x14:dxf>
          </x14:cfRule>
          <x14:cfRule type="cellIs" priority="905" operator="equal" id="{1717E96A-3D8A-4325-BFFB-ABE9B90FB24C}">
            <xm:f>Values!$A$4</xm:f>
            <x14:dxf>
              <fill>
                <patternFill>
                  <bgColor rgb="FFE74C3C"/>
                </patternFill>
              </fill>
            </x14:dxf>
          </x14:cfRule>
          <xm:sqref>G71:G72</xm:sqref>
        </x14:conditionalFormatting>
        <x14:conditionalFormatting xmlns:xm="http://schemas.microsoft.com/office/excel/2006/main">
          <x14:cfRule type="cellIs" priority="886" operator="equal" id="{953DBFD7-6B49-4623-B7C5-D013F79358F2}">
            <xm:f>Values!$A$15</xm:f>
            <x14:dxf>
              <fill>
                <patternFill>
                  <bgColor rgb="FF27AE60"/>
                </patternFill>
              </fill>
            </x14:dxf>
          </x14:cfRule>
          <x14:cfRule type="cellIs" priority="897" operator="equal" id="{AD228058-6531-4AD9-95BD-6A5F468F591E}">
            <xm:f>Values!$A$14</xm:f>
            <x14:dxf>
              <fill>
                <patternFill>
                  <bgColor rgb="FFF1C40F"/>
                </patternFill>
              </fill>
            </x14:dxf>
          </x14:cfRule>
          <x14:cfRule type="cellIs" priority="898" operator="equal" id="{653D4443-0E50-46FF-8BF8-4A1C8ABF754B}">
            <xm:f>Values!$A$13</xm:f>
            <x14:dxf>
              <fill>
                <patternFill>
                  <bgColor rgb="FFF39C12"/>
                </patternFill>
              </fill>
            </x14:dxf>
          </x14:cfRule>
          <x14:cfRule type="cellIs" priority="899" operator="equal" id="{16CBD9F9-429C-49C6-8184-D534F228C3DE}">
            <xm:f>Values!$A$12</xm:f>
            <x14:dxf>
              <fill>
                <patternFill>
                  <bgColor rgb="FFE67E22"/>
                </patternFill>
              </fill>
            </x14:dxf>
          </x14:cfRule>
          <x14:cfRule type="cellIs" priority="900" operator="equal" id="{373CF750-6A5C-4E54-89BD-0E7A1BBEFDE1}">
            <xm:f>Values!$A$11</xm:f>
            <x14:dxf>
              <fill>
                <patternFill>
                  <bgColor rgb="FFE74C3C"/>
                </patternFill>
              </fill>
            </x14:dxf>
          </x14:cfRule>
          <xm:sqref>H71:H72</xm:sqref>
        </x14:conditionalFormatting>
        <x14:conditionalFormatting xmlns:xm="http://schemas.microsoft.com/office/excel/2006/main">
          <x14:cfRule type="cellIs" priority="887" operator="equal" id="{557E3C9D-0740-4AF4-A20D-D5381CF377E3}">
            <xm:f>Values!$A$22</xm:f>
            <x14:dxf>
              <fill>
                <patternFill>
                  <bgColor rgb="FF27B060"/>
                </patternFill>
              </fill>
            </x14:dxf>
          </x14:cfRule>
          <x14:cfRule type="cellIs" priority="893" operator="equal" id="{3397C506-E2A5-4863-A14E-BC76C53555EF}">
            <xm:f>Values!$A$21</xm:f>
            <x14:dxf>
              <fill>
                <patternFill>
                  <bgColor rgb="FFF1C40F"/>
                </patternFill>
              </fill>
            </x14:dxf>
          </x14:cfRule>
          <x14:cfRule type="cellIs" priority="894" operator="equal" id="{E1A57503-B180-4F5E-96B0-F7C2BEE635E9}">
            <xm:f>Values!$A$20</xm:f>
            <x14:dxf>
              <fill>
                <patternFill>
                  <bgColor rgb="FFF39C12"/>
                </patternFill>
              </fill>
            </x14:dxf>
          </x14:cfRule>
          <x14:cfRule type="cellIs" priority="895" operator="equal" id="{C6E4C2C2-825A-46F6-9DB1-3C4DA51C648B}">
            <xm:f>Values!$A$19</xm:f>
            <x14:dxf>
              <fill>
                <patternFill>
                  <bgColor rgb="FFE67E22"/>
                </patternFill>
              </fill>
            </x14:dxf>
          </x14:cfRule>
          <x14:cfRule type="cellIs" priority="896" operator="equal" id="{9FB8B1A2-CD75-42F2-B815-E1F231F0E833}">
            <xm:f>Values!$A$18</xm:f>
            <x14:dxf>
              <fill>
                <patternFill>
                  <bgColor rgb="FFE74C3C"/>
                </patternFill>
              </fill>
            </x14:dxf>
          </x14:cfRule>
          <xm:sqref>I71:I72</xm:sqref>
        </x14:conditionalFormatting>
        <x14:conditionalFormatting xmlns:xm="http://schemas.microsoft.com/office/excel/2006/main">
          <x14:cfRule type="cellIs" priority="888" operator="equal" id="{9FB43709-EA1B-434A-AD61-AD51053D26CD}">
            <xm:f>Values!$A$29</xm:f>
            <x14:dxf>
              <fill>
                <patternFill>
                  <bgColor rgb="FF27AE60"/>
                </patternFill>
              </fill>
            </x14:dxf>
          </x14:cfRule>
          <x14:cfRule type="cellIs" priority="890" operator="equal" id="{6263B916-342D-4B47-9EA9-0C2DE87E0965}">
            <xm:f>Values!$A$27</xm:f>
            <x14:dxf>
              <fill>
                <patternFill>
                  <bgColor rgb="FFF39C12"/>
                </patternFill>
              </fill>
            </x14:dxf>
          </x14:cfRule>
          <x14:cfRule type="cellIs" priority="891" operator="equal" id="{F8D2F56C-9BA3-45C0-BA53-568E1691410E}">
            <xm:f>Values!$A$26</xm:f>
            <x14:dxf>
              <fill>
                <patternFill>
                  <bgColor rgb="FFE67E22"/>
                </patternFill>
              </fill>
            </x14:dxf>
          </x14:cfRule>
          <x14:cfRule type="cellIs" priority="892" operator="equal" id="{702B5D6F-0CCC-4822-8BD5-B132CE3394D4}">
            <xm:f>Values!$A$25</xm:f>
            <x14:dxf>
              <fill>
                <patternFill>
                  <bgColor rgb="FFE74C3C"/>
                </patternFill>
              </fill>
            </x14:dxf>
          </x14:cfRule>
          <xm:sqref>J71:J72</xm:sqref>
        </x14:conditionalFormatting>
        <x14:conditionalFormatting xmlns:xm="http://schemas.microsoft.com/office/excel/2006/main">
          <x14:cfRule type="cellIs" priority="889" operator="equal" id="{245451C3-249E-4DE1-8A76-1CB857DD8C65}">
            <xm:f>Values!$A$28</xm:f>
            <x14:dxf>
              <fill>
                <patternFill>
                  <bgColor rgb="FFF1C40F"/>
                </patternFill>
              </fill>
            </x14:dxf>
          </x14:cfRule>
          <xm:sqref>J71:J72</xm:sqref>
        </x14:conditionalFormatting>
        <x14:conditionalFormatting xmlns:xm="http://schemas.microsoft.com/office/excel/2006/main">
          <x14:cfRule type="cellIs" priority="881" operator="equal" id="{54DEDAC2-DF5A-4658-BB28-2E2A02D65756}">
            <xm:f>Values!$A$8</xm:f>
            <x14:dxf>
              <fill>
                <patternFill>
                  <bgColor rgb="FF27AE60"/>
                </patternFill>
              </fill>
            </x14:dxf>
          </x14:cfRule>
          <x14:cfRule type="cellIs" priority="882" operator="equal" id="{80BEB2F4-0BB5-4817-B030-CA224B4732C2}">
            <xm:f>Values!$A$7</xm:f>
            <x14:dxf>
              <fill>
                <patternFill>
                  <bgColor rgb="FFF1C40F"/>
                </patternFill>
              </fill>
            </x14:dxf>
          </x14:cfRule>
          <x14:cfRule type="cellIs" priority="883" operator="equal" id="{E120A439-FA14-489C-8801-71DAD604AD44}">
            <xm:f>Values!$A$6</xm:f>
            <x14:dxf>
              <fill>
                <patternFill>
                  <bgColor rgb="FFF39C12"/>
                </patternFill>
              </fill>
            </x14:dxf>
          </x14:cfRule>
          <x14:cfRule type="cellIs" priority="884" operator="equal" id="{92DBFCC1-8A0B-4DF0-BCD2-731C57AB1CF1}">
            <xm:f>Values!$A$5</xm:f>
            <x14:dxf>
              <fill>
                <patternFill>
                  <bgColor rgb="FFE67E22"/>
                </patternFill>
              </fill>
            </x14:dxf>
          </x14:cfRule>
          <x14:cfRule type="cellIs" priority="885" operator="equal" id="{88B39C60-ACB2-4813-A1D3-111235D43E49}">
            <xm:f>Values!$A$4</xm:f>
            <x14:dxf>
              <fill>
                <patternFill>
                  <bgColor rgb="FFE74C3C"/>
                </patternFill>
              </fill>
            </x14:dxf>
          </x14:cfRule>
          <xm:sqref>G70</xm:sqref>
        </x14:conditionalFormatting>
        <x14:conditionalFormatting xmlns:xm="http://schemas.microsoft.com/office/excel/2006/main">
          <x14:cfRule type="cellIs" priority="866" operator="equal" id="{E4F7030D-87F5-4F01-9BF2-516C4FD21CEE}">
            <xm:f>Values!$A$15</xm:f>
            <x14:dxf>
              <fill>
                <patternFill>
                  <bgColor rgb="FF27AE60"/>
                </patternFill>
              </fill>
            </x14:dxf>
          </x14:cfRule>
          <x14:cfRule type="cellIs" priority="877" operator="equal" id="{354B4BA3-DEDC-4E3F-8C9F-BD2E15E87095}">
            <xm:f>Values!$A$14</xm:f>
            <x14:dxf>
              <fill>
                <patternFill>
                  <bgColor rgb="FFF1C40F"/>
                </patternFill>
              </fill>
            </x14:dxf>
          </x14:cfRule>
          <x14:cfRule type="cellIs" priority="878" operator="equal" id="{74CA1A15-426E-4FA5-B466-3F839B15A564}">
            <xm:f>Values!$A$13</xm:f>
            <x14:dxf>
              <fill>
                <patternFill>
                  <bgColor rgb="FFF39C12"/>
                </patternFill>
              </fill>
            </x14:dxf>
          </x14:cfRule>
          <x14:cfRule type="cellIs" priority="879" operator="equal" id="{7183AD5C-2F48-4631-8C71-1835AC5D6798}">
            <xm:f>Values!$A$12</xm:f>
            <x14:dxf>
              <fill>
                <patternFill>
                  <bgColor rgb="FFE67E22"/>
                </patternFill>
              </fill>
            </x14:dxf>
          </x14:cfRule>
          <x14:cfRule type="cellIs" priority="880" operator="equal" id="{98F4E2AC-7C7F-4871-94DB-0EAB6BB9B0F1}">
            <xm:f>Values!$A$11</xm:f>
            <x14:dxf>
              <fill>
                <patternFill>
                  <bgColor rgb="FFE74C3C"/>
                </patternFill>
              </fill>
            </x14:dxf>
          </x14:cfRule>
          <xm:sqref>H70</xm:sqref>
        </x14:conditionalFormatting>
        <x14:conditionalFormatting xmlns:xm="http://schemas.microsoft.com/office/excel/2006/main">
          <x14:cfRule type="cellIs" priority="867" operator="equal" id="{607D4204-6724-450A-B510-AE4D0AE714DB}">
            <xm:f>Values!$A$22</xm:f>
            <x14:dxf>
              <fill>
                <patternFill>
                  <bgColor rgb="FF27B060"/>
                </patternFill>
              </fill>
            </x14:dxf>
          </x14:cfRule>
          <x14:cfRule type="cellIs" priority="873" operator="equal" id="{FF4B29A0-7A72-4363-B99C-1DD47FFA400D}">
            <xm:f>Values!$A$21</xm:f>
            <x14:dxf>
              <fill>
                <patternFill>
                  <bgColor rgb="FFF1C40F"/>
                </patternFill>
              </fill>
            </x14:dxf>
          </x14:cfRule>
          <x14:cfRule type="cellIs" priority="874" operator="equal" id="{FFB45A39-E212-44EF-B75C-2B749958F22D}">
            <xm:f>Values!$A$20</xm:f>
            <x14:dxf>
              <fill>
                <patternFill>
                  <bgColor rgb="FFF39C12"/>
                </patternFill>
              </fill>
            </x14:dxf>
          </x14:cfRule>
          <x14:cfRule type="cellIs" priority="875" operator="equal" id="{88C22EA5-0932-4A4D-8D17-8DD4E66C3EEA}">
            <xm:f>Values!$A$19</xm:f>
            <x14:dxf>
              <fill>
                <patternFill>
                  <bgColor rgb="FFE67E22"/>
                </patternFill>
              </fill>
            </x14:dxf>
          </x14:cfRule>
          <x14:cfRule type="cellIs" priority="876" operator="equal" id="{C60F2E8C-FFBE-411D-895D-2E472ED62F29}">
            <xm:f>Values!$A$18</xm:f>
            <x14:dxf>
              <fill>
                <patternFill>
                  <bgColor rgb="FFE74C3C"/>
                </patternFill>
              </fill>
            </x14:dxf>
          </x14:cfRule>
          <xm:sqref>I70</xm:sqref>
        </x14:conditionalFormatting>
        <x14:conditionalFormatting xmlns:xm="http://schemas.microsoft.com/office/excel/2006/main">
          <x14:cfRule type="cellIs" priority="868" operator="equal" id="{47A048EC-1606-4A07-AF0C-6CD92FA308B0}">
            <xm:f>Values!$A$29</xm:f>
            <x14:dxf>
              <fill>
                <patternFill>
                  <bgColor rgb="FF27AE60"/>
                </patternFill>
              </fill>
            </x14:dxf>
          </x14:cfRule>
          <x14:cfRule type="cellIs" priority="870" operator="equal" id="{854A0320-A524-4062-BCFE-EF8025B3802D}">
            <xm:f>Values!$A$27</xm:f>
            <x14:dxf>
              <fill>
                <patternFill>
                  <bgColor rgb="FFF39C12"/>
                </patternFill>
              </fill>
            </x14:dxf>
          </x14:cfRule>
          <x14:cfRule type="cellIs" priority="871" operator="equal" id="{C4251305-40ED-400B-BB5B-4A2D25C93A27}">
            <xm:f>Values!$A$26</xm:f>
            <x14:dxf>
              <fill>
                <patternFill>
                  <bgColor rgb="FFE67E22"/>
                </patternFill>
              </fill>
            </x14:dxf>
          </x14:cfRule>
          <x14:cfRule type="cellIs" priority="872" operator="equal" id="{28526BAE-1762-4139-8551-6BE698920E1D}">
            <xm:f>Values!$A$25</xm:f>
            <x14:dxf>
              <fill>
                <patternFill>
                  <bgColor rgb="FFE74C3C"/>
                </patternFill>
              </fill>
            </x14:dxf>
          </x14:cfRule>
          <xm:sqref>J70</xm:sqref>
        </x14:conditionalFormatting>
        <x14:conditionalFormatting xmlns:xm="http://schemas.microsoft.com/office/excel/2006/main">
          <x14:cfRule type="cellIs" priority="869" operator="equal" id="{F73CF2E4-215F-4EB7-9D11-5022403D54A9}">
            <xm:f>Values!$A$28</xm:f>
            <x14:dxf>
              <fill>
                <patternFill>
                  <bgColor rgb="FFF1C40F"/>
                </patternFill>
              </fill>
            </x14:dxf>
          </x14:cfRule>
          <xm:sqref>J70</xm:sqref>
        </x14:conditionalFormatting>
        <x14:conditionalFormatting xmlns:xm="http://schemas.microsoft.com/office/excel/2006/main">
          <x14:cfRule type="cellIs" priority="861" operator="equal" id="{28B8709E-4F7E-4854-B38E-F51A3660063C}">
            <xm:f>Values!$A$8</xm:f>
            <x14:dxf>
              <fill>
                <patternFill>
                  <bgColor rgb="FF27AE60"/>
                </patternFill>
              </fill>
            </x14:dxf>
          </x14:cfRule>
          <x14:cfRule type="cellIs" priority="862" operator="equal" id="{8CDAE448-0535-4ECF-94FB-A7BCA56BE9A0}">
            <xm:f>Values!$A$7</xm:f>
            <x14:dxf>
              <fill>
                <patternFill>
                  <bgColor rgb="FFF1C40F"/>
                </patternFill>
              </fill>
            </x14:dxf>
          </x14:cfRule>
          <x14:cfRule type="cellIs" priority="863" operator="equal" id="{99D06464-7221-4881-827E-04D79E36A8E7}">
            <xm:f>Values!$A$6</xm:f>
            <x14:dxf>
              <fill>
                <patternFill>
                  <bgColor rgb="FFF39C12"/>
                </patternFill>
              </fill>
            </x14:dxf>
          </x14:cfRule>
          <x14:cfRule type="cellIs" priority="864" operator="equal" id="{217170B5-0DBF-4698-9B17-F1A9E780A84A}">
            <xm:f>Values!$A$5</xm:f>
            <x14:dxf>
              <fill>
                <patternFill>
                  <bgColor rgb="FFE67E22"/>
                </patternFill>
              </fill>
            </x14:dxf>
          </x14:cfRule>
          <x14:cfRule type="cellIs" priority="865" operator="equal" id="{C2113549-DF15-4666-AF93-02514A44CB1E}">
            <xm:f>Values!$A$4</xm:f>
            <x14:dxf>
              <fill>
                <patternFill>
                  <bgColor rgb="FFE74C3C"/>
                </patternFill>
              </fill>
            </x14:dxf>
          </x14:cfRule>
          <xm:sqref>G68:G69</xm:sqref>
        </x14:conditionalFormatting>
        <x14:conditionalFormatting xmlns:xm="http://schemas.microsoft.com/office/excel/2006/main">
          <x14:cfRule type="cellIs" priority="846" operator="equal" id="{8B9CE287-A609-4AF6-9DB5-9A561F607FD7}">
            <xm:f>Values!$A$15</xm:f>
            <x14:dxf>
              <fill>
                <patternFill>
                  <bgColor rgb="FF27AE60"/>
                </patternFill>
              </fill>
            </x14:dxf>
          </x14:cfRule>
          <x14:cfRule type="cellIs" priority="857" operator="equal" id="{9B863495-FF84-4836-88B1-1FDB98434076}">
            <xm:f>Values!$A$14</xm:f>
            <x14:dxf>
              <fill>
                <patternFill>
                  <bgColor rgb="FFF1C40F"/>
                </patternFill>
              </fill>
            </x14:dxf>
          </x14:cfRule>
          <x14:cfRule type="cellIs" priority="858" operator="equal" id="{E49E7E80-9688-4BA1-A6F5-E07601DC80A1}">
            <xm:f>Values!$A$13</xm:f>
            <x14:dxf>
              <fill>
                <patternFill>
                  <bgColor rgb="FFF39C12"/>
                </patternFill>
              </fill>
            </x14:dxf>
          </x14:cfRule>
          <x14:cfRule type="cellIs" priority="859" operator="equal" id="{B39612D7-9160-4D43-AF3D-DB0D8B3D11B7}">
            <xm:f>Values!$A$12</xm:f>
            <x14:dxf>
              <fill>
                <patternFill>
                  <bgColor rgb="FFE67E22"/>
                </patternFill>
              </fill>
            </x14:dxf>
          </x14:cfRule>
          <x14:cfRule type="cellIs" priority="860" operator="equal" id="{C95083B1-D2C4-41C0-B11E-B15A3E5B23A4}">
            <xm:f>Values!$A$11</xm:f>
            <x14:dxf>
              <fill>
                <patternFill>
                  <bgColor rgb="FFE74C3C"/>
                </patternFill>
              </fill>
            </x14:dxf>
          </x14:cfRule>
          <xm:sqref>H68:H69</xm:sqref>
        </x14:conditionalFormatting>
        <x14:conditionalFormatting xmlns:xm="http://schemas.microsoft.com/office/excel/2006/main">
          <x14:cfRule type="cellIs" priority="847" operator="equal" id="{0C64EDC6-8959-4582-97A6-48FD665939BB}">
            <xm:f>Values!$A$22</xm:f>
            <x14:dxf>
              <fill>
                <patternFill>
                  <bgColor rgb="FF27B060"/>
                </patternFill>
              </fill>
            </x14:dxf>
          </x14:cfRule>
          <x14:cfRule type="cellIs" priority="853" operator="equal" id="{D463079D-55A2-459C-A564-4F7ED475DDB6}">
            <xm:f>Values!$A$21</xm:f>
            <x14:dxf>
              <fill>
                <patternFill>
                  <bgColor rgb="FFF1C40F"/>
                </patternFill>
              </fill>
            </x14:dxf>
          </x14:cfRule>
          <x14:cfRule type="cellIs" priority="854" operator="equal" id="{CC13510A-00DA-4326-943F-177F4582AE53}">
            <xm:f>Values!$A$20</xm:f>
            <x14:dxf>
              <fill>
                <patternFill>
                  <bgColor rgb="FFF39C12"/>
                </patternFill>
              </fill>
            </x14:dxf>
          </x14:cfRule>
          <x14:cfRule type="cellIs" priority="855" operator="equal" id="{35F0B49A-7493-499E-881C-2A94EB500D2F}">
            <xm:f>Values!$A$19</xm:f>
            <x14:dxf>
              <fill>
                <patternFill>
                  <bgColor rgb="FFE67E22"/>
                </patternFill>
              </fill>
            </x14:dxf>
          </x14:cfRule>
          <x14:cfRule type="cellIs" priority="856" operator="equal" id="{E812BDED-0C40-4329-B4F2-E05D90E9C52A}">
            <xm:f>Values!$A$18</xm:f>
            <x14:dxf>
              <fill>
                <patternFill>
                  <bgColor rgb="FFE74C3C"/>
                </patternFill>
              </fill>
            </x14:dxf>
          </x14:cfRule>
          <xm:sqref>I68:I69</xm:sqref>
        </x14:conditionalFormatting>
        <x14:conditionalFormatting xmlns:xm="http://schemas.microsoft.com/office/excel/2006/main">
          <x14:cfRule type="cellIs" priority="848" operator="equal" id="{ED715275-926A-485A-9154-AE547C383A94}">
            <xm:f>Values!$A$29</xm:f>
            <x14:dxf>
              <fill>
                <patternFill>
                  <bgColor rgb="FF27AE60"/>
                </patternFill>
              </fill>
            </x14:dxf>
          </x14:cfRule>
          <x14:cfRule type="cellIs" priority="850" operator="equal" id="{0262AD1C-F1F6-4C02-8190-51250F497C9A}">
            <xm:f>Values!$A$27</xm:f>
            <x14:dxf>
              <fill>
                <patternFill>
                  <bgColor rgb="FFF39C12"/>
                </patternFill>
              </fill>
            </x14:dxf>
          </x14:cfRule>
          <x14:cfRule type="cellIs" priority="851" operator="equal" id="{536EEFBD-2E28-4860-8339-E6C5950630FD}">
            <xm:f>Values!$A$26</xm:f>
            <x14:dxf>
              <fill>
                <patternFill>
                  <bgColor rgb="FFE67E22"/>
                </patternFill>
              </fill>
            </x14:dxf>
          </x14:cfRule>
          <x14:cfRule type="cellIs" priority="852" operator="equal" id="{241B88A4-4A4D-4085-8027-DC9A316F6589}">
            <xm:f>Values!$A$25</xm:f>
            <x14:dxf>
              <fill>
                <patternFill>
                  <bgColor rgb="FFE74C3C"/>
                </patternFill>
              </fill>
            </x14:dxf>
          </x14:cfRule>
          <xm:sqref>J68:J69</xm:sqref>
        </x14:conditionalFormatting>
        <x14:conditionalFormatting xmlns:xm="http://schemas.microsoft.com/office/excel/2006/main">
          <x14:cfRule type="cellIs" priority="849" operator="equal" id="{D34A72F1-8971-4CDC-B56E-FDDCB673B6AE}">
            <xm:f>Values!$A$28</xm:f>
            <x14:dxf>
              <fill>
                <patternFill>
                  <bgColor rgb="FFF1C40F"/>
                </patternFill>
              </fill>
            </x14:dxf>
          </x14:cfRule>
          <xm:sqref>J68:J69</xm:sqref>
        </x14:conditionalFormatting>
        <x14:conditionalFormatting xmlns:xm="http://schemas.microsoft.com/office/excel/2006/main">
          <x14:cfRule type="cellIs" priority="841" operator="equal" id="{F42EAEC4-5D5D-42D0-A53F-BF99C78E651C}">
            <xm:f>Values!$A$8</xm:f>
            <x14:dxf>
              <fill>
                <patternFill>
                  <bgColor rgb="FF27AE60"/>
                </patternFill>
              </fill>
            </x14:dxf>
          </x14:cfRule>
          <x14:cfRule type="cellIs" priority="842" operator="equal" id="{3D5E4AB6-05E7-4CBD-9911-7059FCDCE2F7}">
            <xm:f>Values!$A$7</xm:f>
            <x14:dxf>
              <fill>
                <patternFill>
                  <bgColor rgb="FFF1C40F"/>
                </patternFill>
              </fill>
            </x14:dxf>
          </x14:cfRule>
          <x14:cfRule type="cellIs" priority="843" operator="equal" id="{F605BCBE-4F20-47F8-905E-CBFD6AA48AE1}">
            <xm:f>Values!$A$6</xm:f>
            <x14:dxf>
              <fill>
                <patternFill>
                  <bgColor rgb="FFF39C12"/>
                </patternFill>
              </fill>
            </x14:dxf>
          </x14:cfRule>
          <x14:cfRule type="cellIs" priority="844" operator="equal" id="{87CF5E8A-621B-4AFF-90DA-0B5A530E6EFA}">
            <xm:f>Values!$A$5</xm:f>
            <x14:dxf>
              <fill>
                <patternFill>
                  <bgColor rgb="FFE67E22"/>
                </patternFill>
              </fill>
            </x14:dxf>
          </x14:cfRule>
          <x14:cfRule type="cellIs" priority="845" operator="equal" id="{749253B2-1B83-44FA-BDE6-0D05D7F7D33E}">
            <xm:f>Values!$A$4</xm:f>
            <x14:dxf>
              <fill>
                <patternFill>
                  <bgColor rgb="FFE74C3C"/>
                </patternFill>
              </fill>
            </x14:dxf>
          </x14:cfRule>
          <xm:sqref>G67</xm:sqref>
        </x14:conditionalFormatting>
        <x14:conditionalFormatting xmlns:xm="http://schemas.microsoft.com/office/excel/2006/main">
          <x14:cfRule type="cellIs" priority="826" operator="equal" id="{6350BDF8-C5B5-4F29-8AA7-6C128A73C7E1}">
            <xm:f>Values!$A$15</xm:f>
            <x14:dxf>
              <fill>
                <patternFill>
                  <bgColor rgb="FF27AE60"/>
                </patternFill>
              </fill>
            </x14:dxf>
          </x14:cfRule>
          <x14:cfRule type="cellIs" priority="837" operator="equal" id="{263402A0-7154-445E-BE02-CA5D9D488A7D}">
            <xm:f>Values!$A$14</xm:f>
            <x14:dxf>
              <fill>
                <patternFill>
                  <bgColor rgb="FFF1C40F"/>
                </patternFill>
              </fill>
            </x14:dxf>
          </x14:cfRule>
          <x14:cfRule type="cellIs" priority="838" operator="equal" id="{3745451F-5962-4FB5-A3A9-3D937470F88F}">
            <xm:f>Values!$A$13</xm:f>
            <x14:dxf>
              <fill>
                <patternFill>
                  <bgColor rgb="FFF39C12"/>
                </patternFill>
              </fill>
            </x14:dxf>
          </x14:cfRule>
          <x14:cfRule type="cellIs" priority="839" operator="equal" id="{DEFF0808-E0B8-44AC-8A4A-BDF217902253}">
            <xm:f>Values!$A$12</xm:f>
            <x14:dxf>
              <fill>
                <patternFill>
                  <bgColor rgb="FFE67E22"/>
                </patternFill>
              </fill>
            </x14:dxf>
          </x14:cfRule>
          <x14:cfRule type="cellIs" priority="840" operator="equal" id="{9FEDF7A3-A465-491D-A7C5-1BEE8B00559A}">
            <xm:f>Values!$A$11</xm:f>
            <x14:dxf>
              <fill>
                <patternFill>
                  <bgColor rgb="FFE74C3C"/>
                </patternFill>
              </fill>
            </x14:dxf>
          </x14:cfRule>
          <xm:sqref>H67</xm:sqref>
        </x14:conditionalFormatting>
        <x14:conditionalFormatting xmlns:xm="http://schemas.microsoft.com/office/excel/2006/main">
          <x14:cfRule type="cellIs" priority="827" operator="equal" id="{241C69DC-9DF5-4F87-B547-6F0CD94EF079}">
            <xm:f>Values!$A$22</xm:f>
            <x14:dxf>
              <fill>
                <patternFill>
                  <bgColor rgb="FF27B060"/>
                </patternFill>
              </fill>
            </x14:dxf>
          </x14:cfRule>
          <x14:cfRule type="cellIs" priority="833" operator="equal" id="{B144B93E-9F8E-4EC0-9A48-249992D60DC5}">
            <xm:f>Values!$A$21</xm:f>
            <x14:dxf>
              <fill>
                <patternFill>
                  <bgColor rgb="FFF1C40F"/>
                </patternFill>
              </fill>
            </x14:dxf>
          </x14:cfRule>
          <x14:cfRule type="cellIs" priority="834" operator="equal" id="{A448DE54-752E-4030-AD29-DD4F987E3D05}">
            <xm:f>Values!$A$20</xm:f>
            <x14:dxf>
              <fill>
                <patternFill>
                  <bgColor rgb="FFF39C12"/>
                </patternFill>
              </fill>
            </x14:dxf>
          </x14:cfRule>
          <x14:cfRule type="cellIs" priority="835" operator="equal" id="{3DA1D353-DE44-42EF-9738-3400D47B1819}">
            <xm:f>Values!$A$19</xm:f>
            <x14:dxf>
              <fill>
                <patternFill>
                  <bgColor rgb="FFE67E22"/>
                </patternFill>
              </fill>
            </x14:dxf>
          </x14:cfRule>
          <x14:cfRule type="cellIs" priority="836" operator="equal" id="{5FC8F56A-EAF2-479E-9F30-FA0F322D3DC2}">
            <xm:f>Values!$A$18</xm:f>
            <x14:dxf>
              <fill>
                <patternFill>
                  <bgColor rgb="FFE74C3C"/>
                </patternFill>
              </fill>
            </x14:dxf>
          </x14:cfRule>
          <xm:sqref>I67</xm:sqref>
        </x14:conditionalFormatting>
        <x14:conditionalFormatting xmlns:xm="http://schemas.microsoft.com/office/excel/2006/main">
          <x14:cfRule type="cellIs" priority="828" operator="equal" id="{FF3C24C8-75B4-44A7-9D9C-57CC382896A6}">
            <xm:f>Values!$A$29</xm:f>
            <x14:dxf>
              <fill>
                <patternFill>
                  <bgColor rgb="FF27AE60"/>
                </patternFill>
              </fill>
            </x14:dxf>
          </x14:cfRule>
          <x14:cfRule type="cellIs" priority="830" operator="equal" id="{84DE631B-B3E9-4D2A-8962-E83E47B2FDF4}">
            <xm:f>Values!$A$27</xm:f>
            <x14:dxf>
              <fill>
                <patternFill>
                  <bgColor rgb="FFF39C12"/>
                </patternFill>
              </fill>
            </x14:dxf>
          </x14:cfRule>
          <x14:cfRule type="cellIs" priority="831" operator="equal" id="{B4958CBC-F903-4655-9453-546E75621CFE}">
            <xm:f>Values!$A$26</xm:f>
            <x14:dxf>
              <fill>
                <patternFill>
                  <bgColor rgb="FFE67E22"/>
                </patternFill>
              </fill>
            </x14:dxf>
          </x14:cfRule>
          <x14:cfRule type="cellIs" priority="832" operator="equal" id="{6FCCFBD1-6A2A-44A4-9193-ED81F323D57F}">
            <xm:f>Values!$A$25</xm:f>
            <x14:dxf>
              <fill>
                <patternFill>
                  <bgColor rgb="FFE74C3C"/>
                </patternFill>
              </fill>
            </x14:dxf>
          </x14:cfRule>
          <xm:sqref>J67</xm:sqref>
        </x14:conditionalFormatting>
        <x14:conditionalFormatting xmlns:xm="http://schemas.microsoft.com/office/excel/2006/main">
          <x14:cfRule type="cellIs" priority="829" operator="equal" id="{6D55D112-3740-4876-9F57-F9418A164BC8}">
            <xm:f>Values!$A$28</xm:f>
            <x14:dxf>
              <fill>
                <patternFill>
                  <bgColor rgb="FFF1C40F"/>
                </patternFill>
              </fill>
            </x14:dxf>
          </x14:cfRule>
          <xm:sqref>J67</xm:sqref>
        </x14:conditionalFormatting>
        <x14:conditionalFormatting xmlns:xm="http://schemas.microsoft.com/office/excel/2006/main">
          <x14:cfRule type="cellIs" priority="821" operator="equal" id="{3823CE1A-EA1C-4E5E-A8F1-93A884EDE949}">
            <xm:f>Values!$A$8</xm:f>
            <x14:dxf>
              <fill>
                <patternFill>
                  <bgColor rgb="FF27AE60"/>
                </patternFill>
              </fill>
            </x14:dxf>
          </x14:cfRule>
          <x14:cfRule type="cellIs" priority="822" operator="equal" id="{FFD61F43-1832-4C3A-BD14-924A8F2D8981}">
            <xm:f>Values!$A$7</xm:f>
            <x14:dxf>
              <fill>
                <patternFill>
                  <bgColor rgb="FFF1C40F"/>
                </patternFill>
              </fill>
            </x14:dxf>
          </x14:cfRule>
          <x14:cfRule type="cellIs" priority="823" operator="equal" id="{47B495C5-CD59-4415-9E84-1188509A4791}">
            <xm:f>Values!$A$6</xm:f>
            <x14:dxf>
              <fill>
                <patternFill>
                  <bgColor rgb="FFF39C12"/>
                </patternFill>
              </fill>
            </x14:dxf>
          </x14:cfRule>
          <x14:cfRule type="cellIs" priority="824" operator="equal" id="{6DCF4CDD-353A-4DF8-958F-8BA88A085633}">
            <xm:f>Values!$A$5</xm:f>
            <x14:dxf>
              <fill>
                <patternFill>
                  <bgColor rgb="FFE67E22"/>
                </patternFill>
              </fill>
            </x14:dxf>
          </x14:cfRule>
          <x14:cfRule type="cellIs" priority="825" operator="equal" id="{E5618A0D-8E0A-4446-B8FF-247BD16F29D1}">
            <xm:f>Values!$A$4</xm:f>
            <x14:dxf>
              <fill>
                <patternFill>
                  <bgColor rgb="FFE74C3C"/>
                </patternFill>
              </fill>
            </x14:dxf>
          </x14:cfRule>
          <xm:sqref>G65:G66</xm:sqref>
        </x14:conditionalFormatting>
        <x14:conditionalFormatting xmlns:xm="http://schemas.microsoft.com/office/excel/2006/main">
          <x14:cfRule type="cellIs" priority="806" operator="equal" id="{56A7CB85-3561-41E4-94BD-5D7B65DC250C}">
            <xm:f>Values!$A$15</xm:f>
            <x14:dxf>
              <fill>
                <patternFill>
                  <bgColor rgb="FF27AE60"/>
                </patternFill>
              </fill>
            </x14:dxf>
          </x14:cfRule>
          <x14:cfRule type="cellIs" priority="817" operator="equal" id="{D0DA201D-6F36-47DB-B1DF-DEEDEEBCD22F}">
            <xm:f>Values!$A$14</xm:f>
            <x14:dxf>
              <fill>
                <patternFill>
                  <bgColor rgb="FFF1C40F"/>
                </patternFill>
              </fill>
            </x14:dxf>
          </x14:cfRule>
          <x14:cfRule type="cellIs" priority="818" operator="equal" id="{46555EFE-C640-4804-BC8A-DD203976477F}">
            <xm:f>Values!$A$13</xm:f>
            <x14:dxf>
              <fill>
                <patternFill>
                  <bgColor rgb="FFF39C12"/>
                </patternFill>
              </fill>
            </x14:dxf>
          </x14:cfRule>
          <x14:cfRule type="cellIs" priority="819" operator="equal" id="{8606391F-224E-4C43-8602-52227C3080DF}">
            <xm:f>Values!$A$12</xm:f>
            <x14:dxf>
              <fill>
                <patternFill>
                  <bgColor rgb="FFE67E22"/>
                </patternFill>
              </fill>
            </x14:dxf>
          </x14:cfRule>
          <x14:cfRule type="cellIs" priority="820" operator="equal" id="{18218A57-BD96-4130-A651-92DF45BC5F85}">
            <xm:f>Values!$A$11</xm:f>
            <x14:dxf>
              <fill>
                <patternFill>
                  <bgColor rgb="FFE74C3C"/>
                </patternFill>
              </fill>
            </x14:dxf>
          </x14:cfRule>
          <xm:sqref>H65:H66</xm:sqref>
        </x14:conditionalFormatting>
        <x14:conditionalFormatting xmlns:xm="http://schemas.microsoft.com/office/excel/2006/main">
          <x14:cfRule type="cellIs" priority="807" operator="equal" id="{88E6E95B-1588-41F1-86CD-226552EF4F59}">
            <xm:f>Values!$A$22</xm:f>
            <x14:dxf>
              <fill>
                <patternFill>
                  <bgColor rgb="FF27B060"/>
                </patternFill>
              </fill>
            </x14:dxf>
          </x14:cfRule>
          <x14:cfRule type="cellIs" priority="813" operator="equal" id="{4492EF5A-6961-4F7A-BD79-7F274194E6CA}">
            <xm:f>Values!$A$21</xm:f>
            <x14:dxf>
              <fill>
                <patternFill>
                  <bgColor rgb="FFF1C40F"/>
                </patternFill>
              </fill>
            </x14:dxf>
          </x14:cfRule>
          <x14:cfRule type="cellIs" priority="814" operator="equal" id="{A413F4CC-96A7-4397-8B0D-E9F2AC87C662}">
            <xm:f>Values!$A$20</xm:f>
            <x14:dxf>
              <fill>
                <patternFill>
                  <bgColor rgb="FFF39C12"/>
                </patternFill>
              </fill>
            </x14:dxf>
          </x14:cfRule>
          <x14:cfRule type="cellIs" priority="815" operator="equal" id="{ADBE5751-6489-41D5-8595-C1F3B1D5644F}">
            <xm:f>Values!$A$19</xm:f>
            <x14:dxf>
              <fill>
                <patternFill>
                  <bgColor rgb="FFE67E22"/>
                </patternFill>
              </fill>
            </x14:dxf>
          </x14:cfRule>
          <x14:cfRule type="cellIs" priority="816" operator="equal" id="{AC600237-45AA-4F0A-B444-CE9F95D7F923}">
            <xm:f>Values!$A$18</xm:f>
            <x14:dxf>
              <fill>
                <patternFill>
                  <bgColor rgb="FFE74C3C"/>
                </patternFill>
              </fill>
            </x14:dxf>
          </x14:cfRule>
          <xm:sqref>I65:I66</xm:sqref>
        </x14:conditionalFormatting>
        <x14:conditionalFormatting xmlns:xm="http://schemas.microsoft.com/office/excel/2006/main">
          <x14:cfRule type="cellIs" priority="808" operator="equal" id="{FD9A49E1-4F37-4271-B22E-3803910FA293}">
            <xm:f>Values!$A$29</xm:f>
            <x14:dxf>
              <fill>
                <patternFill>
                  <bgColor rgb="FF27AE60"/>
                </patternFill>
              </fill>
            </x14:dxf>
          </x14:cfRule>
          <x14:cfRule type="cellIs" priority="810" operator="equal" id="{F3AC0254-EC9F-4B1B-A238-1801E6E11E08}">
            <xm:f>Values!$A$27</xm:f>
            <x14:dxf>
              <fill>
                <patternFill>
                  <bgColor rgb="FFF39C12"/>
                </patternFill>
              </fill>
            </x14:dxf>
          </x14:cfRule>
          <x14:cfRule type="cellIs" priority="811" operator="equal" id="{2C5F3F89-783F-42A2-9A69-CAC988265BC2}">
            <xm:f>Values!$A$26</xm:f>
            <x14:dxf>
              <fill>
                <patternFill>
                  <bgColor rgb="FFE67E22"/>
                </patternFill>
              </fill>
            </x14:dxf>
          </x14:cfRule>
          <x14:cfRule type="cellIs" priority="812" operator="equal" id="{5E09A144-CCA8-4215-95D0-823CE0434CEE}">
            <xm:f>Values!$A$25</xm:f>
            <x14:dxf>
              <fill>
                <patternFill>
                  <bgColor rgb="FFE74C3C"/>
                </patternFill>
              </fill>
            </x14:dxf>
          </x14:cfRule>
          <xm:sqref>J65:J66</xm:sqref>
        </x14:conditionalFormatting>
        <x14:conditionalFormatting xmlns:xm="http://schemas.microsoft.com/office/excel/2006/main">
          <x14:cfRule type="cellIs" priority="809" operator="equal" id="{B9BBD279-A3A8-4F51-9DC7-768000224B8C}">
            <xm:f>Values!$A$28</xm:f>
            <x14:dxf>
              <fill>
                <patternFill>
                  <bgColor rgb="FFF1C40F"/>
                </patternFill>
              </fill>
            </x14:dxf>
          </x14:cfRule>
          <xm:sqref>J65:J66</xm:sqref>
        </x14:conditionalFormatting>
        <x14:conditionalFormatting xmlns:xm="http://schemas.microsoft.com/office/excel/2006/main">
          <x14:cfRule type="cellIs" priority="801" operator="equal" id="{2AEB6E43-49ED-4E03-B9B1-19D1EF4E82D0}">
            <xm:f>Values!$A$8</xm:f>
            <x14:dxf>
              <fill>
                <patternFill>
                  <bgColor rgb="FF27AE60"/>
                </patternFill>
              </fill>
            </x14:dxf>
          </x14:cfRule>
          <x14:cfRule type="cellIs" priority="802" operator="equal" id="{10AD9E37-5F5E-46B7-AA67-71DD6401CE02}">
            <xm:f>Values!$A$7</xm:f>
            <x14:dxf>
              <fill>
                <patternFill>
                  <bgColor rgb="FFF1C40F"/>
                </patternFill>
              </fill>
            </x14:dxf>
          </x14:cfRule>
          <x14:cfRule type="cellIs" priority="803" operator="equal" id="{105D6E78-DFF8-4EC8-A283-75A1AF32DA53}">
            <xm:f>Values!$A$6</xm:f>
            <x14:dxf>
              <fill>
                <patternFill>
                  <bgColor rgb="FFF39C12"/>
                </patternFill>
              </fill>
            </x14:dxf>
          </x14:cfRule>
          <x14:cfRule type="cellIs" priority="804" operator="equal" id="{62DE44A4-709F-4678-AA5D-0BC85FD79460}">
            <xm:f>Values!$A$5</xm:f>
            <x14:dxf>
              <fill>
                <patternFill>
                  <bgColor rgb="FFE67E22"/>
                </patternFill>
              </fill>
            </x14:dxf>
          </x14:cfRule>
          <x14:cfRule type="cellIs" priority="805" operator="equal" id="{9047A305-85F0-4BA8-B71C-766724556FB0}">
            <xm:f>Values!$A$4</xm:f>
            <x14:dxf>
              <fill>
                <patternFill>
                  <bgColor rgb="FFE74C3C"/>
                </patternFill>
              </fill>
            </x14:dxf>
          </x14:cfRule>
          <xm:sqref>G64</xm:sqref>
        </x14:conditionalFormatting>
        <x14:conditionalFormatting xmlns:xm="http://schemas.microsoft.com/office/excel/2006/main">
          <x14:cfRule type="cellIs" priority="786" operator="equal" id="{7CE638D0-5B01-4C9C-8E76-95D05F4D4569}">
            <xm:f>Values!$A$15</xm:f>
            <x14:dxf>
              <fill>
                <patternFill>
                  <bgColor rgb="FF27AE60"/>
                </patternFill>
              </fill>
            </x14:dxf>
          </x14:cfRule>
          <x14:cfRule type="cellIs" priority="797" operator="equal" id="{CF897808-C2B4-4A87-AD02-74B68F230A50}">
            <xm:f>Values!$A$14</xm:f>
            <x14:dxf>
              <fill>
                <patternFill>
                  <bgColor rgb="FFF1C40F"/>
                </patternFill>
              </fill>
            </x14:dxf>
          </x14:cfRule>
          <x14:cfRule type="cellIs" priority="798" operator="equal" id="{E9D9C05E-7F40-429C-85CB-9D0FB5BE4063}">
            <xm:f>Values!$A$13</xm:f>
            <x14:dxf>
              <fill>
                <patternFill>
                  <bgColor rgb="FFF39C12"/>
                </patternFill>
              </fill>
            </x14:dxf>
          </x14:cfRule>
          <x14:cfRule type="cellIs" priority="799" operator="equal" id="{185E9784-1170-4E1B-89A6-EB5BC689A73B}">
            <xm:f>Values!$A$12</xm:f>
            <x14:dxf>
              <fill>
                <patternFill>
                  <bgColor rgb="FFE67E22"/>
                </patternFill>
              </fill>
            </x14:dxf>
          </x14:cfRule>
          <x14:cfRule type="cellIs" priority="800" operator="equal" id="{AF681A2C-EA63-42F4-9B46-93568FE6AD29}">
            <xm:f>Values!$A$11</xm:f>
            <x14:dxf>
              <fill>
                <patternFill>
                  <bgColor rgb="FFE74C3C"/>
                </patternFill>
              </fill>
            </x14:dxf>
          </x14:cfRule>
          <xm:sqref>H64</xm:sqref>
        </x14:conditionalFormatting>
        <x14:conditionalFormatting xmlns:xm="http://schemas.microsoft.com/office/excel/2006/main">
          <x14:cfRule type="cellIs" priority="787" operator="equal" id="{34C36E49-1642-4548-B54A-03C062412AD4}">
            <xm:f>Values!$A$22</xm:f>
            <x14:dxf>
              <fill>
                <patternFill>
                  <bgColor rgb="FF27B060"/>
                </patternFill>
              </fill>
            </x14:dxf>
          </x14:cfRule>
          <x14:cfRule type="cellIs" priority="793" operator="equal" id="{3C8BA15E-A2A1-4EF7-B729-8CA157D42D18}">
            <xm:f>Values!$A$21</xm:f>
            <x14:dxf>
              <fill>
                <patternFill>
                  <bgColor rgb="FFF1C40F"/>
                </patternFill>
              </fill>
            </x14:dxf>
          </x14:cfRule>
          <x14:cfRule type="cellIs" priority="794" operator="equal" id="{C176CE0C-DE48-4F07-B697-DBB9038A7600}">
            <xm:f>Values!$A$20</xm:f>
            <x14:dxf>
              <fill>
                <patternFill>
                  <bgColor rgb="FFF39C12"/>
                </patternFill>
              </fill>
            </x14:dxf>
          </x14:cfRule>
          <x14:cfRule type="cellIs" priority="795" operator="equal" id="{8A2A6E1A-2224-4504-9D89-5D8AB16C3F07}">
            <xm:f>Values!$A$19</xm:f>
            <x14:dxf>
              <fill>
                <patternFill>
                  <bgColor rgb="FFE67E22"/>
                </patternFill>
              </fill>
            </x14:dxf>
          </x14:cfRule>
          <x14:cfRule type="cellIs" priority="796" operator="equal" id="{F3B39009-C7E2-4A90-9C6D-6C4A36952E73}">
            <xm:f>Values!$A$18</xm:f>
            <x14:dxf>
              <fill>
                <patternFill>
                  <bgColor rgb="FFE74C3C"/>
                </patternFill>
              </fill>
            </x14:dxf>
          </x14:cfRule>
          <xm:sqref>I64</xm:sqref>
        </x14:conditionalFormatting>
        <x14:conditionalFormatting xmlns:xm="http://schemas.microsoft.com/office/excel/2006/main">
          <x14:cfRule type="cellIs" priority="788" operator="equal" id="{2E3BE043-B361-4B45-8589-885CEAF9D6CE}">
            <xm:f>Values!$A$29</xm:f>
            <x14:dxf>
              <fill>
                <patternFill>
                  <bgColor rgb="FF27AE60"/>
                </patternFill>
              </fill>
            </x14:dxf>
          </x14:cfRule>
          <x14:cfRule type="cellIs" priority="790" operator="equal" id="{ED73D75F-EF54-410D-9CD8-D227605AC600}">
            <xm:f>Values!$A$27</xm:f>
            <x14:dxf>
              <fill>
                <patternFill>
                  <bgColor rgb="FFF39C12"/>
                </patternFill>
              </fill>
            </x14:dxf>
          </x14:cfRule>
          <x14:cfRule type="cellIs" priority="791" operator="equal" id="{A9D1581C-E122-465E-8AAE-EE0572550F4D}">
            <xm:f>Values!$A$26</xm:f>
            <x14:dxf>
              <fill>
                <patternFill>
                  <bgColor rgb="FFE67E22"/>
                </patternFill>
              </fill>
            </x14:dxf>
          </x14:cfRule>
          <x14:cfRule type="cellIs" priority="792" operator="equal" id="{72EA27EF-75A4-47D6-9902-1D8844A8AE9D}">
            <xm:f>Values!$A$25</xm:f>
            <x14:dxf>
              <fill>
                <patternFill>
                  <bgColor rgb="FFE74C3C"/>
                </patternFill>
              </fill>
            </x14:dxf>
          </x14:cfRule>
          <xm:sqref>J64</xm:sqref>
        </x14:conditionalFormatting>
        <x14:conditionalFormatting xmlns:xm="http://schemas.microsoft.com/office/excel/2006/main">
          <x14:cfRule type="cellIs" priority="789" operator="equal" id="{A4D9BE6B-0BF5-440D-A43A-E4E6CFC1EE32}">
            <xm:f>Values!$A$28</xm:f>
            <x14:dxf>
              <fill>
                <patternFill>
                  <bgColor rgb="FFF1C40F"/>
                </patternFill>
              </fill>
            </x14:dxf>
          </x14:cfRule>
          <xm:sqref>J64</xm:sqref>
        </x14:conditionalFormatting>
        <x14:conditionalFormatting xmlns:xm="http://schemas.microsoft.com/office/excel/2006/main">
          <x14:cfRule type="cellIs" priority="768" operator="equal" id="{1A066FB6-0CD4-42A5-BFFA-2DE78F681AA5}">
            <xm:f>Values!$A$29</xm:f>
            <x14:dxf>
              <fill>
                <patternFill>
                  <bgColor rgb="FF27AE60"/>
                </patternFill>
              </fill>
            </x14:dxf>
          </x14:cfRule>
          <x14:cfRule type="cellIs" priority="770" operator="equal" id="{F24AED36-D620-41D6-BD95-719634AE68A3}">
            <xm:f>Values!$A$27</xm:f>
            <x14:dxf>
              <fill>
                <patternFill>
                  <bgColor rgb="FFF39C12"/>
                </patternFill>
              </fill>
            </x14:dxf>
          </x14:cfRule>
          <x14:cfRule type="cellIs" priority="771" operator="equal" id="{4D83E751-83A6-414F-9028-A0AB5C712952}">
            <xm:f>Values!$A$26</xm:f>
            <x14:dxf>
              <fill>
                <patternFill>
                  <bgColor rgb="FFE67E22"/>
                </patternFill>
              </fill>
            </x14:dxf>
          </x14:cfRule>
          <x14:cfRule type="cellIs" priority="772" operator="equal" id="{F35841CD-6873-40B5-B97E-46F1530C42AE}">
            <xm:f>Values!$A$25</xm:f>
            <x14:dxf>
              <fill>
                <patternFill>
                  <bgColor rgb="FFE74C3C"/>
                </patternFill>
              </fill>
            </x14:dxf>
          </x14:cfRule>
          <xm:sqref>J104</xm:sqref>
        </x14:conditionalFormatting>
        <x14:conditionalFormatting xmlns:xm="http://schemas.microsoft.com/office/excel/2006/main">
          <x14:cfRule type="cellIs" priority="769" operator="equal" id="{2302BB6B-5F5D-44BD-A6D7-A8B209D91D58}">
            <xm:f>Values!$A$28</xm:f>
            <x14:dxf>
              <fill>
                <patternFill>
                  <bgColor rgb="FFF1C40F"/>
                </patternFill>
              </fill>
            </x14:dxf>
          </x14:cfRule>
          <xm:sqref>J104</xm:sqref>
        </x14:conditionalFormatting>
        <x14:conditionalFormatting xmlns:xm="http://schemas.microsoft.com/office/excel/2006/main">
          <x14:cfRule type="cellIs" priority="761" operator="equal" id="{C1EFE75C-F1B3-42B0-BC7C-A61285BA073C}">
            <xm:f>Values!$A$8</xm:f>
            <x14:dxf>
              <fill>
                <patternFill>
                  <bgColor rgb="FF27AE60"/>
                </patternFill>
              </fill>
            </x14:dxf>
          </x14:cfRule>
          <x14:cfRule type="cellIs" priority="762" operator="equal" id="{9B6936C3-304C-4B0A-A617-15E8A58B6CFF}">
            <xm:f>Values!$A$7</xm:f>
            <x14:dxf>
              <fill>
                <patternFill>
                  <bgColor rgb="FFF1C40F"/>
                </patternFill>
              </fill>
            </x14:dxf>
          </x14:cfRule>
          <x14:cfRule type="cellIs" priority="763" operator="equal" id="{E041F323-59BB-451B-A920-01CD1728A3A8}">
            <xm:f>Values!$A$6</xm:f>
            <x14:dxf>
              <fill>
                <patternFill>
                  <bgColor rgb="FFF39C12"/>
                </patternFill>
              </fill>
            </x14:dxf>
          </x14:cfRule>
          <x14:cfRule type="cellIs" priority="764" operator="equal" id="{0BEC22E0-8E77-4006-A477-DAF3C29122C6}">
            <xm:f>Values!$A$5</xm:f>
            <x14:dxf>
              <fill>
                <patternFill>
                  <bgColor rgb="FFE67E22"/>
                </patternFill>
              </fill>
            </x14:dxf>
          </x14:cfRule>
          <x14:cfRule type="cellIs" priority="765" operator="equal" id="{F3F7F8C6-5B4B-406B-9A03-E3BE4AF648E5}">
            <xm:f>Values!$A$4</xm:f>
            <x14:dxf>
              <fill>
                <patternFill>
                  <bgColor rgb="FFE74C3C"/>
                </patternFill>
              </fill>
            </x14:dxf>
          </x14:cfRule>
          <xm:sqref>G76</xm:sqref>
        </x14:conditionalFormatting>
        <x14:conditionalFormatting xmlns:xm="http://schemas.microsoft.com/office/excel/2006/main">
          <x14:cfRule type="cellIs" priority="746" operator="equal" id="{B2240DEF-14C4-410D-99B3-D6199F63E396}">
            <xm:f>Values!$A$15</xm:f>
            <x14:dxf>
              <fill>
                <patternFill>
                  <bgColor rgb="FF27AE60"/>
                </patternFill>
              </fill>
            </x14:dxf>
          </x14:cfRule>
          <x14:cfRule type="cellIs" priority="757" operator="equal" id="{305D8B4B-7113-475C-A36C-1420FF05D5A9}">
            <xm:f>Values!$A$14</xm:f>
            <x14:dxf>
              <fill>
                <patternFill>
                  <bgColor rgb="FFF1C40F"/>
                </patternFill>
              </fill>
            </x14:dxf>
          </x14:cfRule>
          <x14:cfRule type="cellIs" priority="758" operator="equal" id="{2F268E3C-0DEB-4F2E-A11D-140B2A49A494}">
            <xm:f>Values!$A$13</xm:f>
            <x14:dxf>
              <fill>
                <patternFill>
                  <bgColor rgb="FFF39C12"/>
                </patternFill>
              </fill>
            </x14:dxf>
          </x14:cfRule>
          <x14:cfRule type="cellIs" priority="759" operator="equal" id="{2D33BC75-3708-43B2-BF46-126C52DB7CCF}">
            <xm:f>Values!$A$12</xm:f>
            <x14:dxf>
              <fill>
                <patternFill>
                  <bgColor rgb="FFE67E22"/>
                </patternFill>
              </fill>
            </x14:dxf>
          </x14:cfRule>
          <x14:cfRule type="cellIs" priority="760" operator="equal" id="{A865916E-C844-4769-9F42-D56821305343}">
            <xm:f>Values!$A$11</xm:f>
            <x14:dxf>
              <fill>
                <patternFill>
                  <bgColor rgb="FFE74C3C"/>
                </patternFill>
              </fill>
            </x14:dxf>
          </x14:cfRule>
          <xm:sqref>H76</xm:sqref>
        </x14:conditionalFormatting>
        <x14:conditionalFormatting xmlns:xm="http://schemas.microsoft.com/office/excel/2006/main">
          <x14:cfRule type="cellIs" priority="747" operator="equal" id="{8049FA65-29C1-4A2E-9581-1E7DF0539C6B}">
            <xm:f>Values!$A$22</xm:f>
            <x14:dxf>
              <fill>
                <patternFill>
                  <bgColor rgb="FF27B060"/>
                </patternFill>
              </fill>
            </x14:dxf>
          </x14:cfRule>
          <x14:cfRule type="cellIs" priority="753" operator="equal" id="{5E8B0E0A-BF21-474C-9ECA-C98650AC6A76}">
            <xm:f>Values!$A$21</xm:f>
            <x14:dxf>
              <fill>
                <patternFill>
                  <bgColor rgb="FFF1C40F"/>
                </patternFill>
              </fill>
            </x14:dxf>
          </x14:cfRule>
          <x14:cfRule type="cellIs" priority="754" operator="equal" id="{2004BA86-C261-468C-8612-5E20D0B5A024}">
            <xm:f>Values!$A$20</xm:f>
            <x14:dxf>
              <fill>
                <patternFill>
                  <bgColor rgb="FFF39C12"/>
                </patternFill>
              </fill>
            </x14:dxf>
          </x14:cfRule>
          <x14:cfRule type="cellIs" priority="755" operator="equal" id="{45875D17-F5EB-4F6D-8CAF-B3B5CB812220}">
            <xm:f>Values!$A$19</xm:f>
            <x14:dxf>
              <fill>
                <patternFill>
                  <bgColor rgb="FFE67E22"/>
                </patternFill>
              </fill>
            </x14:dxf>
          </x14:cfRule>
          <x14:cfRule type="cellIs" priority="756" operator="equal" id="{0CDCF970-0033-4CED-B0FC-E155794B4B05}">
            <xm:f>Values!$A$18</xm:f>
            <x14:dxf>
              <fill>
                <patternFill>
                  <bgColor rgb="FFE74C3C"/>
                </patternFill>
              </fill>
            </x14:dxf>
          </x14:cfRule>
          <xm:sqref>I76</xm:sqref>
        </x14:conditionalFormatting>
        <x14:conditionalFormatting xmlns:xm="http://schemas.microsoft.com/office/excel/2006/main">
          <x14:cfRule type="cellIs" priority="748" operator="equal" id="{08C8646B-FA64-4B0E-B473-75E5BF191A44}">
            <xm:f>Values!$A$29</xm:f>
            <x14:dxf>
              <fill>
                <patternFill>
                  <bgColor rgb="FF27AE60"/>
                </patternFill>
              </fill>
            </x14:dxf>
          </x14:cfRule>
          <x14:cfRule type="cellIs" priority="750" operator="equal" id="{A45DB752-A674-4C0D-B9E5-6AF9166D59BC}">
            <xm:f>Values!$A$27</xm:f>
            <x14:dxf>
              <fill>
                <patternFill>
                  <bgColor rgb="FFF39C12"/>
                </patternFill>
              </fill>
            </x14:dxf>
          </x14:cfRule>
          <x14:cfRule type="cellIs" priority="751" operator="equal" id="{BA06558D-368C-4A13-9A96-0D055BA678AB}">
            <xm:f>Values!$A$26</xm:f>
            <x14:dxf>
              <fill>
                <patternFill>
                  <bgColor rgb="FFE67E22"/>
                </patternFill>
              </fill>
            </x14:dxf>
          </x14:cfRule>
          <x14:cfRule type="cellIs" priority="752" operator="equal" id="{AA9B9716-41CB-4EF5-AD17-AD56190520FB}">
            <xm:f>Values!$A$25</xm:f>
            <x14:dxf>
              <fill>
                <patternFill>
                  <bgColor rgb="FFE74C3C"/>
                </patternFill>
              </fill>
            </x14:dxf>
          </x14:cfRule>
          <xm:sqref>J76</xm:sqref>
        </x14:conditionalFormatting>
        <x14:conditionalFormatting xmlns:xm="http://schemas.microsoft.com/office/excel/2006/main">
          <x14:cfRule type="cellIs" priority="749" operator="equal" id="{B63A8657-8791-499D-B649-DFB9888ED7D5}">
            <xm:f>Values!$A$28</xm:f>
            <x14:dxf>
              <fill>
                <patternFill>
                  <bgColor rgb="FFF1C40F"/>
                </patternFill>
              </fill>
            </x14:dxf>
          </x14:cfRule>
          <xm:sqref>J76</xm:sqref>
        </x14:conditionalFormatting>
        <x14:conditionalFormatting xmlns:xm="http://schemas.microsoft.com/office/excel/2006/main">
          <x14:cfRule type="cellIs" priority="728" operator="equal" id="{CAD8E971-84C5-44B8-8EC5-2F32D22E546C}">
            <xm:f>Values!$A$29</xm:f>
            <x14:dxf>
              <fill>
                <patternFill>
                  <bgColor rgb="FF27AE60"/>
                </patternFill>
              </fill>
            </x14:dxf>
          </x14:cfRule>
          <x14:cfRule type="cellIs" priority="730" operator="equal" id="{116AC685-E4AB-4F9A-8DCE-BB0773EA4EF2}">
            <xm:f>Values!$A$27</xm:f>
            <x14:dxf>
              <fill>
                <patternFill>
                  <bgColor rgb="FFF39C12"/>
                </patternFill>
              </fill>
            </x14:dxf>
          </x14:cfRule>
          <x14:cfRule type="cellIs" priority="731" operator="equal" id="{4D6FBACB-00D8-4F5B-97F9-5848F74EE650}">
            <xm:f>Values!$A$26</xm:f>
            <x14:dxf>
              <fill>
                <patternFill>
                  <bgColor rgb="FFE67E22"/>
                </patternFill>
              </fill>
            </x14:dxf>
          </x14:cfRule>
          <x14:cfRule type="cellIs" priority="732" operator="equal" id="{8CF99F5C-2A07-4AAC-B3B1-19F4DBEE750E}">
            <xm:f>Values!$A$25</xm:f>
            <x14:dxf>
              <fill>
                <patternFill>
                  <bgColor rgb="FFE74C3C"/>
                </patternFill>
              </fill>
            </x14:dxf>
          </x14:cfRule>
          <xm:sqref>J103</xm:sqref>
        </x14:conditionalFormatting>
        <x14:conditionalFormatting xmlns:xm="http://schemas.microsoft.com/office/excel/2006/main">
          <x14:cfRule type="cellIs" priority="729" operator="equal" id="{5F0E6A2A-7122-45A8-B55E-ABB244E1EC8C}">
            <xm:f>Values!$A$28</xm:f>
            <x14:dxf>
              <fill>
                <patternFill>
                  <bgColor rgb="FFF1C40F"/>
                </patternFill>
              </fill>
            </x14:dxf>
          </x14:cfRule>
          <xm:sqref>J103</xm:sqref>
        </x14:conditionalFormatting>
        <x14:conditionalFormatting xmlns:xm="http://schemas.microsoft.com/office/excel/2006/main">
          <x14:cfRule type="cellIs" priority="721" operator="equal" id="{61779911-72DB-4B1F-8FB1-D7397A31A57F}">
            <xm:f>Values!$A$8</xm:f>
            <x14:dxf>
              <fill>
                <patternFill>
                  <bgColor rgb="FF27AE60"/>
                </patternFill>
              </fill>
            </x14:dxf>
          </x14:cfRule>
          <x14:cfRule type="cellIs" priority="722" operator="equal" id="{AC523215-5638-46A5-9EE6-269CABD0A4D6}">
            <xm:f>Values!$A$7</xm:f>
            <x14:dxf>
              <fill>
                <patternFill>
                  <bgColor rgb="FFF1C40F"/>
                </patternFill>
              </fill>
            </x14:dxf>
          </x14:cfRule>
          <x14:cfRule type="cellIs" priority="723" operator="equal" id="{3BF681D2-E31D-425C-923D-37AFA62C329D}">
            <xm:f>Values!$A$6</xm:f>
            <x14:dxf>
              <fill>
                <patternFill>
                  <bgColor rgb="FFF39C12"/>
                </patternFill>
              </fill>
            </x14:dxf>
          </x14:cfRule>
          <x14:cfRule type="cellIs" priority="724" operator="equal" id="{23DD2ADC-2B8A-423B-8A41-9194D3A7AA1D}">
            <xm:f>Values!$A$5</xm:f>
            <x14:dxf>
              <fill>
                <patternFill>
                  <bgColor rgb="FFE67E22"/>
                </patternFill>
              </fill>
            </x14:dxf>
          </x14:cfRule>
          <x14:cfRule type="cellIs" priority="725" operator="equal" id="{B2019774-2A50-43E0-A743-CBD645B807D9}">
            <xm:f>Values!$A$4</xm:f>
            <x14:dxf>
              <fill>
                <patternFill>
                  <bgColor rgb="FFE74C3C"/>
                </patternFill>
              </fill>
            </x14:dxf>
          </x14:cfRule>
          <xm:sqref>G78</xm:sqref>
        </x14:conditionalFormatting>
        <x14:conditionalFormatting xmlns:xm="http://schemas.microsoft.com/office/excel/2006/main">
          <x14:cfRule type="cellIs" priority="706" operator="equal" id="{3D897AFE-FC06-4A98-A793-0A1B6313D433}">
            <xm:f>Values!$A$15</xm:f>
            <x14:dxf>
              <fill>
                <patternFill>
                  <bgColor rgb="FF27AE60"/>
                </patternFill>
              </fill>
            </x14:dxf>
          </x14:cfRule>
          <x14:cfRule type="cellIs" priority="717" operator="equal" id="{757DD23C-AA36-487D-8B40-595F151DE8EE}">
            <xm:f>Values!$A$14</xm:f>
            <x14:dxf>
              <fill>
                <patternFill>
                  <bgColor rgb="FFF1C40F"/>
                </patternFill>
              </fill>
            </x14:dxf>
          </x14:cfRule>
          <x14:cfRule type="cellIs" priority="718" operator="equal" id="{ACEF9AAC-8E0F-407C-9F93-8AFE8030A9D6}">
            <xm:f>Values!$A$13</xm:f>
            <x14:dxf>
              <fill>
                <patternFill>
                  <bgColor rgb="FFF39C12"/>
                </patternFill>
              </fill>
            </x14:dxf>
          </x14:cfRule>
          <x14:cfRule type="cellIs" priority="719" operator="equal" id="{60471C73-1C03-42C2-8D78-CB45A1ACF913}">
            <xm:f>Values!$A$12</xm:f>
            <x14:dxf>
              <fill>
                <patternFill>
                  <bgColor rgb="FFE67E22"/>
                </patternFill>
              </fill>
            </x14:dxf>
          </x14:cfRule>
          <x14:cfRule type="cellIs" priority="720" operator="equal" id="{C591637C-B50B-43C0-BBEB-A23A441E1896}">
            <xm:f>Values!$A$11</xm:f>
            <x14:dxf>
              <fill>
                <patternFill>
                  <bgColor rgb="FFE74C3C"/>
                </patternFill>
              </fill>
            </x14:dxf>
          </x14:cfRule>
          <xm:sqref>H78</xm:sqref>
        </x14:conditionalFormatting>
        <x14:conditionalFormatting xmlns:xm="http://schemas.microsoft.com/office/excel/2006/main">
          <x14:cfRule type="cellIs" priority="707" operator="equal" id="{4D98B90C-7184-4661-8341-ED4C10747B48}">
            <xm:f>Values!$A$22</xm:f>
            <x14:dxf>
              <fill>
                <patternFill>
                  <bgColor rgb="FF27B060"/>
                </patternFill>
              </fill>
            </x14:dxf>
          </x14:cfRule>
          <x14:cfRule type="cellIs" priority="713" operator="equal" id="{D9FEE4B9-33EF-4DA4-ACB3-535C7125EC15}">
            <xm:f>Values!$A$21</xm:f>
            <x14:dxf>
              <fill>
                <patternFill>
                  <bgColor rgb="FFF1C40F"/>
                </patternFill>
              </fill>
            </x14:dxf>
          </x14:cfRule>
          <x14:cfRule type="cellIs" priority="714" operator="equal" id="{B30B00F6-D156-49D9-B5E7-7603E73770D3}">
            <xm:f>Values!$A$20</xm:f>
            <x14:dxf>
              <fill>
                <patternFill>
                  <bgColor rgb="FFF39C12"/>
                </patternFill>
              </fill>
            </x14:dxf>
          </x14:cfRule>
          <x14:cfRule type="cellIs" priority="715" operator="equal" id="{4D11EAE5-55FD-42D3-9081-8366E76874EB}">
            <xm:f>Values!$A$19</xm:f>
            <x14:dxf>
              <fill>
                <patternFill>
                  <bgColor rgb="FFE67E22"/>
                </patternFill>
              </fill>
            </x14:dxf>
          </x14:cfRule>
          <x14:cfRule type="cellIs" priority="716" operator="equal" id="{78A1DDDD-7690-4EA2-A072-C8A6CDB72E13}">
            <xm:f>Values!$A$18</xm:f>
            <x14:dxf>
              <fill>
                <patternFill>
                  <bgColor rgb="FFE74C3C"/>
                </patternFill>
              </fill>
            </x14:dxf>
          </x14:cfRule>
          <xm:sqref>I78</xm:sqref>
        </x14:conditionalFormatting>
        <x14:conditionalFormatting xmlns:xm="http://schemas.microsoft.com/office/excel/2006/main">
          <x14:cfRule type="cellIs" priority="708" operator="equal" id="{F0C7FC65-F90E-4A76-85D2-488EBD31A7AB}">
            <xm:f>Values!$A$29</xm:f>
            <x14:dxf>
              <fill>
                <patternFill>
                  <bgColor rgb="FF27AE60"/>
                </patternFill>
              </fill>
            </x14:dxf>
          </x14:cfRule>
          <x14:cfRule type="cellIs" priority="710" operator="equal" id="{5A54A3E5-00B7-46C4-B700-B8676E60A014}">
            <xm:f>Values!$A$27</xm:f>
            <x14:dxf>
              <fill>
                <patternFill>
                  <bgColor rgb="FFF39C12"/>
                </patternFill>
              </fill>
            </x14:dxf>
          </x14:cfRule>
          <x14:cfRule type="cellIs" priority="711" operator="equal" id="{7CB072AE-E3C6-451D-8387-B1E5D600590A}">
            <xm:f>Values!$A$26</xm:f>
            <x14:dxf>
              <fill>
                <patternFill>
                  <bgColor rgb="FFE67E22"/>
                </patternFill>
              </fill>
            </x14:dxf>
          </x14:cfRule>
          <x14:cfRule type="cellIs" priority="712" operator="equal" id="{183E7AF1-66B7-42FF-8FB4-6D7FFD733766}">
            <xm:f>Values!$A$25</xm:f>
            <x14:dxf>
              <fill>
                <patternFill>
                  <bgColor rgb="FFE74C3C"/>
                </patternFill>
              </fill>
            </x14:dxf>
          </x14:cfRule>
          <xm:sqref>J78</xm:sqref>
        </x14:conditionalFormatting>
        <x14:conditionalFormatting xmlns:xm="http://schemas.microsoft.com/office/excel/2006/main">
          <x14:cfRule type="cellIs" priority="709" operator="equal" id="{C44F1FFA-4A43-414B-B472-7D505B960BC6}">
            <xm:f>Values!$A$28</xm:f>
            <x14:dxf>
              <fill>
                <patternFill>
                  <bgColor rgb="FFF1C40F"/>
                </patternFill>
              </fill>
            </x14:dxf>
          </x14:cfRule>
          <xm:sqref>J78</xm:sqref>
        </x14:conditionalFormatting>
        <x14:conditionalFormatting xmlns:xm="http://schemas.microsoft.com/office/excel/2006/main">
          <x14:cfRule type="cellIs" priority="701" operator="equal" id="{DC1FD3B9-C028-493C-BECE-A67A22530497}">
            <xm:f>Values!$A$8</xm:f>
            <x14:dxf>
              <fill>
                <patternFill>
                  <bgColor rgb="FF27AE60"/>
                </patternFill>
              </fill>
            </x14:dxf>
          </x14:cfRule>
          <x14:cfRule type="cellIs" priority="702" operator="equal" id="{9A38852F-C473-4A5A-A0B4-1EAD56148EA2}">
            <xm:f>Values!$A$7</xm:f>
            <x14:dxf>
              <fill>
                <patternFill>
                  <bgColor rgb="FFF1C40F"/>
                </patternFill>
              </fill>
            </x14:dxf>
          </x14:cfRule>
          <x14:cfRule type="cellIs" priority="703" operator="equal" id="{79F1EEB7-AB43-49B8-823A-9388D4F5D6F4}">
            <xm:f>Values!$A$6</xm:f>
            <x14:dxf>
              <fill>
                <patternFill>
                  <bgColor rgb="FFF39C12"/>
                </patternFill>
              </fill>
            </x14:dxf>
          </x14:cfRule>
          <x14:cfRule type="cellIs" priority="704" operator="equal" id="{038CB685-BCA2-4865-B62F-CF6E83298475}">
            <xm:f>Values!$A$5</xm:f>
            <x14:dxf>
              <fill>
                <patternFill>
                  <bgColor rgb="FFE67E22"/>
                </patternFill>
              </fill>
            </x14:dxf>
          </x14:cfRule>
          <x14:cfRule type="cellIs" priority="705" operator="equal" id="{F36F6E4E-2D23-42FD-957D-C9C5AB726C57}">
            <xm:f>Values!$A$4</xm:f>
            <x14:dxf>
              <fill>
                <patternFill>
                  <bgColor rgb="FFE74C3C"/>
                </patternFill>
              </fill>
            </x14:dxf>
          </x14:cfRule>
          <xm:sqref>G77</xm:sqref>
        </x14:conditionalFormatting>
        <x14:conditionalFormatting xmlns:xm="http://schemas.microsoft.com/office/excel/2006/main">
          <x14:cfRule type="cellIs" priority="686" operator="equal" id="{A28D24F1-41C2-4D40-AFF8-5CB723D93EDA}">
            <xm:f>Values!$A$15</xm:f>
            <x14:dxf>
              <fill>
                <patternFill>
                  <bgColor rgb="FF27AE60"/>
                </patternFill>
              </fill>
            </x14:dxf>
          </x14:cfRule>
          <x14:cfRule type="cellIs" priority="697" operator="equal" id="{A3B5D007-0C9D-4CE6-B7FB-31D8435A6194}">
            <xm:f>Values!$A$14</xm:f>
            <x14:dxf>
              <fill>
                <patternFill>
                  <bgColor rgb="FFF1C40F"/>
                </patternFill>
              </fill>
            </x14:dxf>
          </x14:cfRule>
          <x14:cfRule type="cellIs" priority="698" operator="equal" id="{BDDFBF9B-CFE6-4710-88F3-9A294973C328}">
            <xm:f>Values!$A$13</xm:f>
            <x14:dxf>
              <fill>
                <patternFill>
                  <bgColor rgb="FFF39C12"/>
                </patternFill>
              </fill>
            </x14:dxf>
          </x14:cfRule>
          <x14:cfRule type="cellIs" priority="699" operator="equal" id="{5D8DC0C3-E731-404D-A1C5-F089B3A9E5B1}">
            <xm:f>Values!$A$12</xm:f>
            <x14:dxf>
              <fill>
                <patternFill>
                  <bgColor rgb="FFE67E22"/>
                </patternFill>
              </fill>
            </x14:dxf>
          </x14:cfRule>
          <x14:cfRule type="cellIs" priority="700" operator="equal" id="{E008158E-AFC1-4B67-9E50-BEACF4093115}">
            <xm:f>Values!$A$11</xm:f>
            <x14:dxf>
              <fill>
                <patternFill>
                  <bgColor rgb="FFE74C3C"/>
                </patternFill>
              </fill>
            </x14:dxf>
          </x14:cfRule>
          <xm:sqref>H77</xm:sqref>
        </x14:conditionalFormatting>
        <x14:conditionalFormatting xmlns:xm="http://schemas.microsoft.com/office/excel/2006/main">
          <x14:cfRule type="cellIs" priority="687" operator="equal" id="{F3553A40-D191-435E-9AF9-3F9462C72287}">
            <xm:f>Values!$A$22</xm:f>
            <x14:dxf>
              <fill>
                <patternFill>
                  <bgColor rgb="FF27B060"/>
                </patternFill>
              </fill>
            </x14:dxf>
          </x14:cfRule>
          <x14:cfRule type="cellIs" priority="693" operator="equal" id="{7A9653E7-9718-4706-B9AF-C9B7E3501F5A}">
            <xm:f>Values!$A$21</xm:f>
            <x14:dxf>
              <fill>
                <patternFill>
                  <bgColor rgb="FFF1C40F"/>
                </patternFill>
              </fill>
            </x14:dxf>
          </x14:cfRule>
          <x14:cfRule type="cellIs" priority="694" operator="equal" id="{C90A9277-7769-4507-AAE8-E5967BCB91AD}">
            <xm:f>Values!$A$20</xm:f>
            <x14:dxf>
              <fill>
                <patternFill>
                  <bgColor rgb="FFF39C12"/>
                </patternFill>
              </fill>
            </x14:dxf>
          </x14:cfRule>
          <x14:cfRule type="cellIs" priority="695" operator="equal" id="{35F27888-801B-4DF9-93D2-ADA85D5FCE67}">
            <xm:f>Values!$A$19</xm:f>
            <x14:dxf>
              <fill>
                <patternFill>
                  <bgColor rgb="FFE67E22"/>
                </patternFill>
              </fill>
            </x14:dxf>
          </x14:cfRule>
          <x14:cfRule type="cellIs" priority="696" operator="equal" id="{6B86ABD7-4826-41BF-9008-E5EB427DB384}">
            <xm:f>Values!$A$18</xm:f>
            <x14:dxf>
              <fill>
                <patternFill>
                  <bgColor rgb="FFE74C3C"/>
                </patternFill>
              </fill>
            </x14:dxf>
          </x14:cfRule>
          <xm:sqref>I77</xm:sqref>
        </x14:conditionalFormatting>
        <x14:conditionalFormatting xmlns:xm="http://schemas.microsoft.com/office/excel/2006/main">
          <x14:cfRule type="cellIs" priority="688" operator="equal" id="{F64CDB4F-4660-4358-BB14-997F93A855CE}">
            <xm:f>Values!$A$29</xm:f>
            <x14:dxf>
              <fill>
                <patternFill>
                  <bgColor rgb="FF27AE60"/>
                </patternFill>
              </fill>
            </x14:dxf>
          </x14:cfRule>
          <x14:cfRule type="cellIs" priority="690" operator="equal" id="{0BF9FAC2-C0B9-4EA5-A139-BB15119F4D19}">
            <xm:f>Values!$A$27</xm:f>
            <x14:dxf>
              <fill>
                <patternFill>
                  <bgColor rgb="FFF39C12"/>
                </patternFill>
              </fill>
            </x14:dxf>
          </x14:cfRule>
          <x14:cfRule type="cellIs" priority="691" operator="equal" id="{A2C9CB6D-AC3A-42D6-86AD-6E4FF40E4B75}">
            <xm:f>Values!$A$26</xm:f>
            <x14:dxf>
              <fill>
                <patternFill>
                  <bgColor rgb="FFE67E22"/>
                </patternFill>
              </fill>
            </x14:dxf>
          </x14:cfRule>
          <x14:cfRule type="cellIs" priority="692" operator="equal" id="{D22D503C-5276-40DC-8706-E3384C33CAEA}">
            <xm:f>Values!$A$25</xm:f>
            <x14:dxf>
              <fill>
                <patternFill>
                  <bgColor rgb="FFE74C3C"/>
                </patternFill>
              </fill>
            </x14:dxf>
          </x14:cfRule>
          <xm:sqref>J77</xm:sqref>
        </x14:conditionalFormatting>
        <x14:conditionalFormatting xmlns:xm="http://schemas.microsoft.com/office/excel/2006/main">
          <x14:cfRule type="cellIs" priority="689" operator="equal" id="{A5BD6170-5ED0-4748-B5DA-FE8D3CE5490B}">
            <xm:f>Values!$A$28</xm:f>
            <x14:dxf>
              <fill>
                <patternFill>
                  <bgColor rgb="FFF1C40F"/>
                </patternFill>
              </fill>
            </x14:dxf>
          </x14:cfRule>
          <xm:sqref>J77</xm:sqref>
        </x14:conditionalFormatting>
        <x14:conditionalFormatting xmlns:xm="http://schemas.microsoft.com/office/excel/2006/main">
          <x14:cfRule type="cellIs" priority="681" operator="equal" id="{7BE80E21-B330-4EAA-8DDE-FF037EBDE2FB}">
            <xm:f>Values!$A$8</xm:f>
            <x14:dxf>
              <fill>
                <patternFill>
                  <bgColor rgb="FF27AE60"/>
                </patternFill>
              </fill>
            </x14:dxf>
          </x14:cfRule>
          <x14:cfRule type="cellIs" priority="682" operator="equal" id="{384DCC4B-790B-4B4C-8AC8-CD023B9ACD55}">
            <xm:f>Values!$A$7</xm:f>
            <x14:dxf>
              <fill>
                <patternFill>
                  <bgColor rgb="FFF1C40F"/>
                </patternFill>
              </fill>
            </x14:dxf>
          </x14:cfRule>
          <x14:cfRule type="cellIs" priority="683" operator="equal" id="{D016B4F2-CA58-4728-AB57-CE503725D884}">
            <xm:f>Values!$A$6</xm:f>
            <x14:dxf>
              <fill>
                <patternFill>
                  <bgColor rgb="FFF39C12"/>
                </patternFill>
              </fill>
            </x14:dxf>
          </x14:cfRule>
          <x14:cfRule type="cellIs" priority="684" operator="equal" id="{BEADE413-69BB-49DB-93FC-3F0A82D5EFDA}">
            <xm:f>Values!$A$5</xm:f>
            <x14:dxf>
              <fill>
                <patternFill>
                  <bgColor rgb="FFE67E22"/>
                </patternFill>
              </fill>
            </x14:dxf>
          </x14:cfRule>
          <x14:cfRule type="cellIs" priority="685" operator="equal" id="{C7ED357A-3166-4F62-AF57-3B9A9DE1EE34}">
            <xm:f>Values!$A$4</xm:f>
            <x14:dxf>
              <fill>
                <patternFill>
                  <bgColor rgb="FFE74C3C"/>
                </patternFill>
              </fill>
            </x14:dxf>
          </x14:cfRule>
          <xm:sqref>G82</xm:sqref>
        </x14:conditionalFormatting>
        <x14:conditionalFormatting xmlns:xm="http://schemas.microsoft.com/office/excel/2006/main">
          <x14:cfRule type="cellIs" priority="666" operator="equal" id="{EDE94BB9-5465-48BC-B2CF-15593C794932}">
            <xm:f>Values!$A$15</xm:f>
            <x14:dxf>
              <fill>
                <patternFill>
                  <bgColor rgb="FF27AE60"/>
                </patternFill>
              </fill>
            </x14:dxf>
          </x14:cfRule>
          <x14:cfRule type="cellIs" priority="677" operator="equal" id="{1348CC7B-6DB8-4CAB-97D5-A2CFE88A6B67}">
            <xm:f>Values!$A$14</xm:f>
            <x14:dxf>
              <fill>
                <patternFill>
                  <bgColor rgb="FFF1C40F"/>
                </patternFill>
              </fill>
            </x14:dxf>
          </x14:cfRule>
          <x14:cfRule type="cellIs" priority="678" operator="equal" id="{65107131-3F44-49C7-84BF-23D033F74FCA}">
            <xm:f>Values!$A$13</xm:f>
            <x14:dxf>
              <fill>
                <patternFill>
                  <bgColor rgb="FFF39C12"/>
                </patternFill>
              </fill>
            </x14:dxf>
          </x14:cfRule>
          <x14:cfRule type="cellIs" priority="679" operator="equal" id="{68F39FAB-4FF8-4EAD-AE5C-5B6353C73F54}">
            <xm:f>Values!$A$12</xm:f>
            <x14:dxf>
              <fill>
                <patternFill>
                  <bgColor rgb="FFE67E22"/>
                </patternFill>
              </fill>
            </x14:dxf>
          </x14:cfRule>
          <x14:cfRule type="cellIs" priority="680" operator="equal" id="{33BB1314-F016-453A-9C63-B5B40BDE2009}">
            <xm:f>Values!$A$11</xm:f>
            <x14:dxf>
              <fill>
                <patternFill>
                  <bgColor rgb="FFE74C3C"/>
                </patternFill>
              </fill>
            </x14:dxf>
          </x14:cfRule>
          <xm:sqref>H82</xm:sqref>
        </x14:conditionalFormatting>
        <x14:conditionalFormatting xmlns:xm="http://schemas.microsoft.com/office/excel/2006/main">
          <x14:cfRule type="cellIs" priority="667" operator="equal" id="{F18BCB33-3231-472C-8F6E-D9A226A44F5E}">
            <xm:f>Values!$A$22</xm:f>
            <x14:dxf>
              <fill>
                <patternFill>
                  <bgColor rgb="FF27B060"/>
                </patternFill>
              </fill>
            </x14:dxf>
          </x14:cfRule>
          <x14:cfRule type="cellIs" priority="673" operator="equal" id="{67D41C5A-6A88-441D-8DCE-E2710484F75E}">
            <xm:f>Values!$A$21</xm:f>
            <x14:dxf>
              <fill>
                <patternFill>
                  <bgColor rgb="FFF1C40F"/>
                </patternFill>
              </fill>
            </x14:dxf>
          </x14:cfRule>
          <x14:cfRule type="cellIs" priority="674" operator="equal" id="{F5765EFC-E79B-47AF-91D4-A253E1BFF6AF}">
            <xm:f>Values!$A$20</xm:f>
            <x14:dxf>
              <fill>
                <patternFill>
                  <bgColor rgb="FFF39C12"/>
                </patternFill>
              </fill>
            </x14:dxf>
          </x14:cfRule>
          <x14:cfRule type="cellIs" priority="675" operator="equal" id="{653159D6-29D9-4EB6-8B57-B753BF92B60D}">
            <xm:f>Values!$A$19</xm:f>
            <x14:dxf>
              <fill>
                <patternFill>
                  <bgColor rgb="FFE67E22"/>
                </patternFill>
              </fill>
            </x14:dxf>
          </x14:cfRule>
          <x14:cfRule type="cellIs" priority="676" operator="equal" id="{6AE08D6B-ADD0-4CE3-9C42-918719A65D5D}">
            <xm:f>Values!$A$18</xm:f>
            <x14:dxf>
              <fill>
                <patternFill>
                  <bgColor rgb="FFE74C3C"/>
                </patternFill>
              </fill>
            </x14:dxf>
          </x14:cfRule>
          <xm:sqref>I82</xm:sqref>
        </x14:conditionalFormatting>
        <x14:conditionalFormatting xmlns:xm="http://schemas.microsoft.com/office/excel/2006/main">
          <x14:cfRule type="cellIs" priority="668" operator="equal" id="{B09DCCE1-7620-4E00-8906-2409364C7D69}">
            <xm:f>Values!$A$29</xm:f>
            <x14:dxf>
              <fill>
                <patternFill>
                  <bgColor rgb="FF27AE60"/>
                </patternFill>
              </fill>
            </x14:dxf>
          </x14:cfRule>
          <x14:cfRule type="cellIs" priority="670" operator="equal" id="{030A8EDC-CA31-4F8D-A57F-0B0BCA21F3DD}">
            <xm:f>Values!$A$27</xm:f>
            <x14:dxf>
              <fill>
                <patternFill>
                  <bgColor rgb="FFF39C12"/>
                </patternFill>
              </fill>
            </x14:dxf>
          </x14:cfRule>
          <x14:cfRule type="cellIs" priority="671" operator="equal" id="{47655206-1325-49B9-ADBE-5FA7BA2915DC}">
            <xm:f>Values!$A$26</xm:f>
            <x14:dxf>
              <fill>
                <patternFill>
                  <bgColor rgb="FFE67E22"/>
                </patternFill>
              </fill>
            </x14:dxf>
          </x14:cfRule>
          <x14:cfRule type="cellIs" priority="672" operator="equal" id="{023EF7AE-87DA-4CF5-ABBA-481CA67C3C4F}">
            <xm:f>Values!$A$25</xm:f>
            <x14:dxf>
              <fill>
                <patternFill>
                  <bgColor rgb="FFE74C3C"/>
                </patternFill>
              </fill>
            </x14:dxf>
          </x14:cfRule>
          <xm:sqref>J82</xm:sqref>
        </x14:conditionalFormatting>
        <x14:conditionalFormatting xmlns:xm="http://schemas.microsoft.com/office/excel/2006/main">
          <x14:cfRule type="cellIs" priority="669" operator="equal" id="{D9AAF8C1-28AD-49B4-9AF4-7DC8AFB7E689}">
            <xm:f>Values!$A$28</xm:f>
            <x14:dxf>
              <fill>
                <patternFill>
                  <bgColor rgb="FFF1C40F"/>
                </patternFill>
              </fill>
            </x14:dxf>
          </x14:cfRule>
          <xm:sqref>J82</xm:sqref>
        </x14:conditionalFormatting>
        <x14:conditionalFormatting xmlns:xm="http://schemas.microsoft.com/office/excel/2006/main">
          <x14:cfRule type="cellIs" priority="661" operator="equal" id="{F9C51666-E3DF-4241-A422-B7E8D4A93AF1}">
            <xm:f>Values!$A$8</xm:f>
            <x14:dxf>
              <fill>
                <patternFill>
                  <bgColor rgb="FF27AE60"/>
                </patternFill>
              </fill>
            </x14:dxf>
          </x14:cfRule>
          <x14:cfRule type="cellIs" priority="662" operator="equal" id="{86903FE0-1C97-4FDB-9B18-F4EB5FD30CC5}">
            <xm:f>Values!$A$7</xm:f>
            <x14:dxf>
              <fill>
                <patternFill>
                  <bgColor rgb="FFF1C40F"/>
                </patternFill>
              </fill>
            </x14:dxf>
          </x14:cfRule>
          <x14:cfRule type="cellIs" priority="663" operator="equal" id="{236461C8-3BB2-4D92-97F5-D8B7BBBCBD7C}">
            <xm:f>Values!$A$6</xm:f>
            <x14:dxf>
              <fill>
                <patternFill>
                  <bgColor rgb="FFF39C12"/>
                </patternFill>
              </fill>
            </x14:dxf>
          </x14:cfRule>
          <x14:cfRule type="cellIs" priority="664" operator="equal" id="{127A6F46-4761-490C-9099-96A1B8D95D0A}">
            <xm:f>Values!$A$5</xm:f>
            <x14:dxf>
              <fill>
                <patternFill>
                  <bgColor rgb="FFE67E22"/>
                </patternFill>
              </fill>
            </x14:dxf>
          </x14:cfRule>
          <x14:cfRule type="cellIs" priority="665" operator="equal" id="{6E0A801B-E1A4-4532-898E-E4F7AB4EC45A}">
            <xm:f>Values!$A$4</xm:f>
            <x14:dxf>
              <fill>
                <patternFill>
                  <bgColor rgb="FFE74C3C"/>
                </patternFill>
              </fill>
            </x14:dxf>
          </x14:cfRule>
          <xm:sqref>G81</xm:sqref>
        </x14:conditionalFormatting>
        <x14:conditionalFormatting xmlns:xm="http://schemas.microsoft.com/office/excel/2006/main">
          <x14:cfRule type="cellIs" priority="646" operator="equal" id="{A54C75A3-4915-4ABA-A450-5A777975D3DF}">
            <xm:f>Values!$A$15</xm:f>
            <x14:dxf>
              <fill>
                <patternFill>
                  <bgColor rgb="FF27AE60"/>
                </patternFill>
              </fill>
            </x14:dxf>
          </x14:cfRule>
          <x14:cfRule type="cellIs" priority="657" operator="equal" id="{1618E410-AD43-46CB-9F62-58B2E3CF203E}">
            <xm:f>Values!$A$14</xm:f>
            <x14:dxf>
              <fill>
                <patternFill>
                  <bgColor rgb="FFF1C40F"/>
                </patternFill>
              </fill>
            </x14:dxf>
          </x14:cfRule>
          <x14:cfRule type="cellIs" priority="658" operator="equal" id="{4075C450-D247-466D-9C9C-93FAC08445B8}">
            <xm:f>Values!$A$13</xm:f>
            <x14:dxf>
              <fill>
                <patternFill>
                  <bgColor rgb="FFF39C12"/>
                </patternFill>
              </fill>
            </x14:dxf>
          </x14:cfRule>
          <x14:cfRule type="cellIs" priority="659" operator="equal" id="{2F3709FD-DD40-4306-B5A5-C16BB0038A20}">
            <xm:f>Values!$A$12</xm:f>
            <x14:dxf>
              <fill>
                <patternFill>
                  <bgColor rgb="FFE67E22"/>
                </patternFill>
              </fill>
            </x14:dxf>
          </x14:cfRule>
          <x14:cfRule type="cellIs" priority="660" operator="equal" id="{4B307407-E97D-4509-AA7F-268C9E2EF718}">
            <xm:f>Values!$A$11</xm:f>
            <x14:dxf>
              <fill>
                <patternFill>
                  <bgColor rgb="FFE74C3C"/>
                </patternFill>
              </fill>
            </x14:dxf>
          </x14:cfRule>
          <xm:sqref>H81</xm:sqref>
        </x14:conditionalFormatting>
        <x14:conditionalFormatting xmlns:xm="http://schemas.microsoft.com/office/excel/2006/main">
          <x14:cfRule type="cellIs" priority="647" operator="equal" id="{36A05110-63A8-40C1-A31A-83E530F88C4A}">
            <xm:f>Values!$A$22</xm:f>
            <x14:dxf>
              <fill>
                <patternFill>
                  <bgColor rgb="FF27B060"/>
                </patternFill>
              </fill>
            </x14:dxf>
          </x14:cfRule>
          <x14:cfRule type="cellIs" priority="653" operator="equal" id="{3764D8B0-5959-48D3-B5F1-A1B8CFD89037}">
            <xm:f>Values!$A$21</xm:f>
            <x14:dxf>
              <fill>
                <patternFill>
                  <bgColor rgb="FFF1C40F"/>
                </patternFill>
              </fill>
            </x14:dxf>
          </x14:cfRule>
          <x14:cfRule type="cellIs" priority="654" operator="equal" id="{B2A2B5DB-7780-43DC-AA2A-CF55D3A9B10F}">
            <xm:f>Values!$A$20</xm:f>
            <x14:dxf>
              <fill>
                <patternFill>
                  <bgColor rgb="FFF39C12"/>
                </patternFill>
              </fill>
            </x14:dxf>
          </x14:cfRule>
          <x14:cfRule type="cellIs" priority="655" operator="equal" id="{0034FCE5-8481-48E1-A0C1-7F416F054251}">
            <xm:f>Values!$A$19</xm:f>
            <x14:dxf>
              <fill>
                <patternFill>
                  <bgColor rgb="FFE67E22"/>
                </patternFill>
              </fill>
            </x14:dxf>
          </x14:cfRule>
          <x14:cfRule type="cellIs" priority="656" operator="equal" id="{802C864E-3781-4293-94D3-1F529FBC1159}">
            <xm:f>Values!$A$18</xm:f>
            <x14:dxf>
              <fill>
                <patternFill>
                  <bgColor rgb="FFE74C3C"/>
                </patternFill>
              </fill>
            </x14:dxf>
          </x14:cfRule>
          <xm:sqref>I81</xm:sqref>
        </x14:conditionalFormatting>
        <x14:conditionalFormatting xmlns:xm="http://schemas.microsoft.com/office/excel/2006/main">
          <x14:cfRule type="cellIs" priority="648" operator="equal" id="{9BE249D9-4210-4F92-BFC7-34DEBF85AC79}">
            <xm:f>Values!$A$29</xm:f>
            <x14:dxf>
              <fill>
                <patternFill>
                  <bgColor rgb="FF27AE60"/>
                </patternFill>
              </fill>
            </x14:dxf>
          </x14:cfRule>
          <x14:cfRule type="cellIs" priority="650" operator="equal" id="{D9100E8D-8410-4276-843F-12AF3FBC9218}">
            <xm:f>Values!$A$27</xm:f>
            <x14:dxf>
              <fill>
                <patternFill>
                  <bgColor rgb="FFF39C12"/>
                </patternFill>
              </fill>
            </x14:dxf>
          </x14:cfRule>
          <x14:cfRule type="cellIs" priority="651" operator="equal" id="{B191921B-8FB0-4E0F-A369-59820F645558}">
            <xm:f>Values!$A$26</xm:f>
            <x14:dxf>
              <fill>
                <patternFill>
                  <bgColor rgb="FFE67E22"/>
                </patternFill>
              </fill>
            </x14:dxf>
          </x14:cfRule>
          <x14:cfRule type="cellIs" priority="652" operator="equal" id="{AE6259F8-E73B-412F-B0D5-63B98EE9C413}">
            <xm:f>Values!$A$25</xm:f>
            <x14:dxf>
              <fill>
                <patternFill>
                  <bgColor rgb="FFE74C3C"/>
                </patternFill>
              </fill>
            </x14:dxf>
          </x14:cfRule>
          <xm:sqref>J81</xm:sqref>
        </x14:conditionalFormatting>
        <x14:conditionalFormatting xmlns:xm="http://schemas.microsoft.com/office/excel/2006/main">
          <x14:cfRule type="cellIs" priority="649" operator="equal" id="{05F5E3F9-81D6-4FE2-BC19-C551B53785C7}">
            <xm:f>Values!$A$28</xm:f>
            <x14:dxf>
              <fill>
                <patternFill>
                  <bgColor rgb="FFF1C40F"/>
                </patternFill>
              </fill>
            </x14:dxf>
          </x14:cfRule>
          <xm:sqref>J81</xm:sqref>
        </x14:conditionalFormatting>
        <x14:conditionalFormatting xmlns:xm="http://schemas.microsoft.com/office/excel/2006/main">
          <x14:cfRule type="cellIs" priority="641" operator="equal" id="{CA0F8713-0B0B-41DE-8C86-8D8369DF79EC}">
            <xm:f>Values!$A$8</xm:f>
            <x14:dxf>
              <fill>
                <patternFill>
                  <bgColor rgb="FF27AE60"/>
                </patternFill>
              </fill>
            </x14:dxf>
          </x14:cfRule>
          <x14:cfRule type="cellIs" priority="642" operator="equal" id="{E670B7C7-7AA7-495F-9E73-D97BC8074AFC}">
            <xm:f>Values!$A$7</xm:f>
            <x14:dxf>
              <fill>
                <patternFill>
                  <bgColor rgb="FFF1C40F"/>
                </patternFill>
              </fill>
            </x14:dxf>
          </x14:cfRule>
          <x14:cfRule type="cellIs" priority="643" operator="equal" id="{011DE472-CA1E-47C3-B7C7-85544F1248CD}">
            <xm:f>Values!$A$6</xm:f>
            <x14:dxf>
              <fill>
                <patternFill>
                  <bgColor rgb="FFF39C12"/>
                </patternFill>
              </fill>
            </x14:dxf>
          </x14:cfRule>
          <x14:cfRule type="cellIs" priority="644" operator="equal" id="{3557AC91-6A02-49B5-9D97-91C0EBE76A53}">
            <xm:f>Values!$A$5</xm:f>
            <x14:dxf>
              <fill>
                <patternFill>
                  <bgColor rgb="FFE67E22"/>
                </patternFill>
              </fill>
            </x14:dxf>
          </x14:cfRule>
          <x14:cfRule type="cellIs" priority="645" operator="equal" id="{A63AEFD4-D5CF-4959-ADEE-0F560FE3698A}">
            <xm:f>Values!$A$4</xm:f>
            <x14:dxf>
              <fill>
                <patternFill>
                  <bgColor rgb="FFE74C3C"/>
                </patternFill>
              </fill>
            </x14:dxf>
          </x14:cfRule>
          <xm:sqref>G80</xm:sqref>
        </x14:conditionalFormatting>
        <x14:conditionalFormatting xmlns:xm="http://schemas.microsoft.com/office/excel/2006/main">
          <x14:cfRule type="cellIs" priority="626" operator="equal" id="{8D5C4614-D584-4004-A953-4B2CAA61E088}">
            <xm:f>Values!$A$15</xm:f>
            <x14:dxf>
              <fill>
                <patternFill>
                  <bgColor rgb="FF27AE60"/>
                </patternFill>
              </fill>
            </x14:dxf>
          </x14:cfRule>
          <x14:cfRule type="cellIs" priority="637" operator="equal" id="{ED5AAFEB-7FE5-44F2-9C95-37F4316C9BFD}">
            <xm:f>Values!$A$14</xm:f>
            <x14:dxf>
              <fill>
                <patternFill>
                  <bgColor rgb="FFF1C40F"/>
                </patternFill>
              </fill>
            </x14:dxf>
          </x14:cfRule>
          <x14:cfRule type="cellIs" priority="638" operator="equal" id="{73B5EBBE-BD04-4429-B69E-1B080771B97F}">
            <xm:f>Values!$A$13</xm:f>
            <x14:dxf>
              <fill>
                <patternFill>
                  <bgColor rgb="FFF39C12"/>
                </patternFill>
              </fill>
            </x14:dxf>
          </x14:cfRule>
          <x14:cfRule type="cellIs" priority="639" operator="equal" id="{3B872BDA-7139-46EF-AC16-013F21BCF66E}">
            <xm:f>Values!$A$12</xm:f>
            <x14:dxf>
              <fill>
                <patternFill>
                  <bgColor rgb="FFE67E22"/>
                </patternFill>
              </fill>
            </x14:dxf>
          </x14:cfRule>
          <x14:cfRule type="cellIs" priority="640" operator="equal" id="{F8CB36C3-B5A0-4313-BD73-F287DFB29BBC}">
            <xm:f>Values!$A$11</xm:f>
            <x14:dxf>
              <fill>
                <patternFill>
                  <bgColor rgb="FFE74C3C"/>
                </patternFill>
              </fill>
            </x14:dxf>
          </x14:cfRule>
          <xm:sqref>H80</xm:sqref>
        </x14:conditionalFormatting>
        <x14:conditionalFormatting xmlns:xm="http://schemas.microsoft.com/office/excel/2006/main">
          <x14:cfRule type="cellIs" priority="627" operator="equal" id="{B02DCC1E-8F7D-4B88-BA8E-E0DF706CAD2D}">
            <xm:f>Values!$A$22</xm:f>
            <x14:dxf>
              <fill>
                <patternFill>
                  <bgColor rgb="FF27B060"/>
                </patternFill>
              </fill>
            </x14:dxf>
          </x14:cfRule>
          <x14:cfRule type="cellIs" priority="633" operator="equal" id="{87FD72AC-363E-4044-81FE-D12998E06A5C}">
            <xm:f>Values!$A$21</xm:f>
            <x14:dxf>
              <fill>
                <patternFill>
                  <bgColor rgb="FFF1C40F"/>
                </patternFill>
              </fill>
            </x14:dxf>
          </x14:cfRule>
          <x14:cfRule type="cellIs" priority="634" operator="equal" id="{B4B434C4-9F63-4A03-A82A-0551E7D215B0}">
            <xm:f>Values!$A$20</xm:f>
            <x14:dxf>
              <fill>
                <patternFill>
                  <bgColor rgb="FFF39C12"/>
                </patternFill>
              </fill>
            </x14:dxf>
          </x14:cfRule>
          <x14:cfRule type="cellIs" priority="635" operator="equal" id="{8B499015-588D-4C24-9A1E-1B39A89B1DDC}">
            <xm:f>Values!$A$19</xm:f>
            <x14:dxf>
              <fill>
                <patternFill>
                  <bgColor rgb="FFE67E22"/>
                </patternFill>
              </fill>
            </x14:dxf>
          </x14:cfRule>
          <x14:cfRule type="cellIs" priority="636" operator="equal" id="{D73BB460-3C2A-4836-AFEE-E40E3411515B}">
            <xm:f>Values!$A$18</xm:f>
            <x14:dxf>
              <fill>
                <patternFill>
                  <bgColor rgb="FFE74C3C"/>
                </patternFill>
              </fill>
            </x14:dxf>
          </x14:cfRule>
          <xm:sqref>I80</xm:sqref>
        </x14:conditionalFormatting>
        <x14:conditionalFormatting xmlns:xm="http://schemas.microsoft.com/office/excel/2006/main">
          <x14:cfRule type="cellIs" priority="628" operator="equal" id="{5E9182FD-5421-4E74-9A5E-665077336E72}">
            <xm:f>Values!$A$29</xm:f>
            <x14:dxf>
              <fill>
                <patternFill>
                  <bgColor rgb="FF27AE60"/>
                </patternFill>
              </fill>
            </x14:dxf>
          </x14:cfRule>
          <x14:cfRule type="cellIs" priority="630" operator="equal" id="{16E96ED5-631A-4E74-82AB-8E2A42E787D8}">
            <xm:f>Values!$A$27</xm:f>
            <x14:dxf>
              <fill>
                <patternFill>
                  <bgColor rgb="FFF39C12"/>
                </patternFill>
              </fill>
            </x14:dxf>
          </x14:cfRule>
          <x14:cfRule type="cellIs" priority="631" operator="equal" id="{B0B1DB27-8D04-4D2B-9A5E-A70D294D3B3B}">
            <xm:f>Values!$A$26</xm:f>
            <x14:dxf>
              <fill>
                <patternFill>
                  <bgColor rgb="FFE67E22"/>
                </patternFill>
              </fill>
            </x14:dxf>
          </x14:cfRule>
          <x14:cfRule type="cellIs" priority="632" operator="equal" id="{42643BDB-F30A-40A0-AC81-FAD3D4751AC3}">
            <xm:f>Values!$A$25</xm:f>
            <x14:dxf>
              <fill>
                <patternFill>
                  <bgColor rgb="FFE74C3C"/>
                </patternFill>
              </fill>
            </x14:dxf>
          </x14:cfRule>
          <xm:sqref>J80</xm:sqref>
        </x14:conditionalFormatting>
        <x14:conditionalFormatting xmlns:xm="http://schemas.microsoft.com/office/excel/2006/main">
          <x14:cfRule type="cellIs" priority="629" operator="equal" id="{F6F8A35A-8A44-4BFC-8842-0E6678EC30D5}">
            <xm:f>Values!$A$28</xm:f>
            <x14:dxf>
              <fill>
                <patternFill>
                  <bgColor rgb="FFF1C40F"/>
                </patternFill>
              </fill>
            </x14:dxf>
          </x14:cfRule>
          <xm:sqref>J80</xm:sqref>
        </x14:conditionalFormatting>
        <x14:conditionalFormatting xmlns:xm="http://schemas.microsoft.com/office/excel/2006/main">
          <x14:cfRule type="cellIs" priority="621" operator="equal" id="{2EECB25C-377F-42E5-9347-01C6E29E869B}">
            <xm:f>Values!$A$8</xm:f>
            <x14:dxf>
              <fill>
                <patternFill>
                  <bgColor rgb="FF27AE60"/>
                </patternFill>
              </fill>
            </x14:dxf>
          </x14:cfRule>
          <x14:cfRule type="cellIs" priority="622" operator="equal" id="{06268809-CBDA-4EA4-A5F3-6249CDF92842}">
            <xm:f>Values!$A$7</xm:f>
            <x14:dxf>
              <fill>
                <patternFill>
                  <bgColor rgb="FFF1C40F"/>
                </patternFill>
              </fill>
            </x14:dxf>
          </x14:cfRule>
          <x14:cfRule type="cellIs" priority="623" operator="equal" id="{FB7D214F-A4CA-48F1-A9E7-40754D6E2D01}">
            <xm:f>Values!$A$6</xm:f>
            <x14:dxf>
              <fill>
                <patternFill>
                  <bgColor rgb="FFF39C12"/>
                </patternFill>
              </fill>
            </x14:dxf>
          </x14:cfRule>
          <x14:cfRule type="cellIs" priority="624" operator="equal" id="{DEBF1B82-6611-4056-973E-EBF529CB0411}">
            <xm:f>Values!$A$5</xm:f>
            <x14:dxf>
              <fill>
                <patternFill>
                  <bgColor rgb="FFE67E22"/>
                </patternFill>
              </fill>
            </x14:dxf>
          </x14:cfRule>
          <x14:cfRule type="cellIs" priority="625" operator="equal" id="{FB1B186E-99F3-441C-97FC-66BD9026E1F0}">
            <xm:f>Values!$A$4</xm:f>
            <x14:dxf>
              <fill>
                <patternFill>
                  <bgColor rgb="FFE74C3C"/>
                </patternFill>
              </fill>
            </x14:dxf>
          </x14:cfRule>
          <xm:sqref>G79</xm:sqref>
        </x14:conditionalFormatting>
        <x14:conditionalFormatting xmlns:xm="http://schemas.microsoft.com/office/excel/2006/main">
          <x14:cfRule type="cellIs" priority="606" operator="equal" id="{02CC79D8-E48F-404C-BF58-17ED1970B7C3}">
            <xm:f>Values!$A$15</xm:f>
            <x14:dxf>
              <fill>
                <patternFill>
                  <bgColor rgb="FF27AE60"/>
                </patternFill>
              </fill>
            </x14:dxf>
          </x14:cfRule>
          <x14:cfRule type="cellIs" priority="617" operator="equal" id="{5B976F70-9AA5-456D-899E-D687982E784F}">
            <xm:f>Values!$A$14</xm:f>
            <x14:dxf>
              <fill>
                <patternFill>
                  <bgColor rgb="FFF1C40F"/>
                </patternFill>
              </fill>
            </x14:dxf>
          </x14:cfRule>
          <x14:cfRule type="cellIs" priority="618" operator="equal" id="{A8BF3B5F-83FE-4EA9-82D0-B277CD30D66C}">
            <xm:f>Values!$A$13</xm:f>
            <x14:dxf>
              <fill>
                <patternFill>
                  <bgColor rgb="FFF39C12"/>
                </patternFill>
              </fill>
            </x14:dxf>
          </x14:cfRule>
          <x14:cfRule type="cellIs" priority="619" operator="equal" id="{5315C8E1-5E23-4F0A-B2BD-CBBDA9B336B9}">
            <xm:f>Values!$A$12</xm:f>
            <x14:dxf>
              <fill>
                <patternFill>
                  <bgColor rgb="FFE67E22"/>
                </patternFill>
              </fill>
            </x14:dxf>
          </x14:cfRule>
          <x14:cfRule type="cellIs" priority="620" operator="equal" id="{D4B557DB-2438-4E89-B123-CE1967C3B562}">
            <xm:f>Values!$A$11</xm:f>
            <x14:dxf>
              <fill>
                <patternFill>
                  <bgColor rgb="FFE74C3C"/>
                </patternFill>
              </fill>
            </x14:dxf>
          </x14:cfRule>
          <xm:sqref>H79</xm:sqref>
        </x14:conditionalFormatting>
        <x14:conditionalFormatting xmlns:xm="http://schemas.microsoft.com/office/excel/2006/main">
          <x14:cfRule type="cellIs" priority="607" operator="equal" id="{734CDC45-21DA-4390-B0D7-5F49E8830B79}">
            <xm:f>Values!$A$22</xm:f>
            <x14:dxf>
              <fill>
                <patternFill>
                  <bgColor rgb="FF27B060"/>
                </patternFill>
              </fill>
            </x14:dxf>
          </x14:cfRule>
          <x14:cfRule type="cellIs" priority="613" operator="equal" id="{76859CE8-9702-4D65-941A-2C1EA40BD80A}">
            <xm:f>Values!$A$21</xm:f>
            <x14:dxf>
              <fill>
                <patternFill>
                  <bgColor rgb="FFF1C40F"/>
                </patternFill>
              </fill>
            </x14:dxf>
          </x14:cfRule>
          <x14:cfRule type="cellIs" priority="614" operator="equal" id="{65409419-ACAC-4CEB-91A8-D2300AC10C7F}">
            <xm:f>Values!$A$20</xm:f>
            <x14:dxf>
              <fill>
                <patternFill>
                  <bgColor rgb="FFF39C12"/>
                </patternFill>
              </fill>
            </x14:dxf>
          </x14:cfRule>
          <x14:cfRule type="cellIs" priority="615" operator="equal" id="{2CF2CC78-DA84-4D16-A5C1-F7CA8B091B25}">
            <xm:f>Values!$A$19</xm:f>
            <x14:dxf>
              <fill>
                <patternFill>
                  <bgColor rgb="FFE67E22"/>
                </patternFill>
              </fill>
            </x14:dxf>
          </x14:cfRule>
          <x14:cfRule type="cellIs" priority="616" operator="equal" id="{925A1F4E-4A9A-475F-A196-C4EB8C5F12F3}">
            <xm:f>Values!$A$18</xm:f>
            <x14:dxf>
              <fill>
                <patternFill>
                  <bgColor rgb="FFE74C3C"/>
                </patternFill>
              </fill>
            </x14:dxf>
          </x14:cfRule>
          <xm:sqref>I79</xm:sqref>
        </x14:conditionalFormatting>
        <x14:conditionalFormatting xmlns:xm="http://schemas.microsoft.com/office/excel/2006/main">
          <x14:cfRule type="cellIs" priority="608" operator="equal" id="{D9696A56-0B3F-4C37-8E16-3880227F5A59}">
            <xm:f>Values!$A$29</xm:f>
            <x14:dxf>
              <fill>
                <patternFill>
                  <bgColor rgb="FF27AE60"/>
                </patternFill>
              </fill>
            </x14:dxf>
          </x14:cfRule>
          <x14:cfRule type="cellIs" priority="610" operator="equal" id="{192E18BF-6F69-491C-A687-1898D3B4D1F7}">
            <xm:f>Values!$A$27</xm:f>
            <x14:dxf>
              <fill>
                <patternFill>
                  <bgColor rgb="FFF39C12"/>
                </patternFill>
              </fill>
            </x14:dxf>
          </x14:cfRule>
          <x14:cfRule type="cellIs" priority="611" operator="equal" id="{D3201EF0-232D-472A-81A1-8EB89080BD9C}">
            <xm:f>Values!$A$26</xm:f>
            <x14:dxf>
              <fill>
                <patternFill>
                  <bgColor rgb="FFE67E22"/>
                </patternFill>
              </fill>
            </x14:dxf>
          </x14:cfRule>
          <x14:cfRule type="cellIs" priority="612" operator="equal" id="{C9727E21-AC4F-4DE8-9AB8-6ED44051248E}">
            <xm:f>Values!$A$25</xm:f>
            <x14:dxf>
              <fill>
                <patternFill>
                  <bgColor rgb="FFE74C3C"/>
                </patternFill>
              </fill>
            </x14:dxf>
          </x14:cfRule>
          <xm:sqref>J79</xm:sqref>
        </x14:conditionalFormatting>
        <x14:conditionalFormatting xmlns:xm="http://schemas.microsoft.com/office/excel/2006/main">
          <x14:cfRule type="cellIs" priority="609" operator="equal" id="{13761DC3-2E3D-4DDE-835C-D668AB63DB34}">
            <xm:f>Values!$A$28</xm:f>
            <x14:dxf>
              <fill>
                <patternFill>
                  <bgColor rgb="FFF1C40F"/>
                </patternFill>
              </fill>
            </x14:dxf>
          </x14:cfRule>
          <xm:sqref>J79</xm:sqref>
        </x14:conditionalFormatting>
        <x14:conditionalFormatting xmlns:xm="http://schemas.microsoft.com/office/excel/2006/main">
          <x14:cfRule type="cellIs" priority="487" operator="equal" id="{B6051C43-CE8B-40C8-80A1-489C6E1A1F33}">
            <xm:f>Values!$A$22</xm:f>
            <x14:dxf>
              <fill>
                <patternFill>
                  <bgColor rgb="FF27B060"/>
                </patternFill>
              </fill>
            </x14:dxf>
          </x14:cfRule>
          <x14:cfRule type="cellIs" priority="493" operator="equal" id="{FAE7261D-46EF-4C55-AFE5-30BE3A69EC1D}">
            <xm:f>Values!$A$21</xm:f>
            <x14:dxf>
              <fill>
                <patternFill>
                  <bgColor rgb="FFF1C40F"/>
                </patternFill>
              </fill>
            </x14:dxf>
          </x14:cfRule>
          <x14:cfRule type="cellIs" priority="494" operator="equal" id="{99A46538-7F39-4178-B22A-81D96404AA4E}">
            <xm:f>Values!$A$20</xm:f>
            <x14:dxf>
              <fill>
                <patternFill>
                  <bgColor rgb="FFF39C12"/>
                </patternFill>
              </fill>
            </x14:dxf>
          </x14:cfRule>
          <x14:cfRule type="cellIs" priority="495" operator="equal" id="{905A61DD-B223-4CBE-9A97-CC444ABC1FF1}">
            <xm:f>Values!$A$19</xm:f>
            <x14:dxf>
              <fill>
                <patternFill>
                  <bgColor rgb="FFE67E22"/>
                </patternFill>
              </fill>
            </x14:dxf>
          </x14:cfRule>
          <x14:cfRule type="cellIs" priority="496" operator="equal" id="{32BEF3FA-932B-4F1E-AC60-265EBAC3C1D3}">
            <xm:f>Values!$A$18</xm:f>
            <x14:dxf>
              <fill>
                <patternFill>
                  <bgColor rgb="FFE74C3C"/>
                </patternFill>
              </fill>
            </x14:dxf>
          </x14:cfRule>
          <xm:sqref>I96</xm:sqref>
        </x14:conditionalFormatting>
        <x14:conditionalFormatting xmlns:xm="http://schemas.microsoft.com/office/excel/2006/main">
          <x14:cfRule type="cellIs" priority="488" operator="equal" id="{5609294F-B07E-402A-BBAA-C21667E08F23}">
            <xm:f>Values!$A$29</xm:f>
            <x14:dxf>
              <fill>
                <patternFill>
                  <bgColor rgb="FF27AE60"/>
                </patternFill>
              </fill>
            </x14:dxf>
          </x14:cfRule>
          <x14:cfRule type="cellIs" priority="490" operator="equal" id="{5C2C3711-3816-4032-9965-0205696CD1D3}">
            <xm:f>Values!$A$27</xm:f>
            <x14:dxf>
              <fill>
                <patternFill>
                  <bgColor rgb="FFF39C12"/>
                </patternFill>
              </fill>
            </x14:dxf>
          </x14:cfRule>
          <x14:cfRule type="cellIs" priority="491" operator="equal" id="{37B3D961-BDF6-47D5-9F61-16C46F59AE8C}">
            <xm:f>Values!$A$26</xm:f>
            <x14:dxf>
              <fill>
                <patternFill>
                  <bgColor rgb="FFE67E22"/>
                </patternFill>
              </fill>
            </x14:dxf>
          </x14:cfRule>
          <x14:cfRule type="cellIs" priority="492" operator="equal" id="{FE60CA15-E456-4EB1-926D-42A393F9039D}">
            <xm:f>Values!$A$25</xm:f>
            <x14:dxf>
              <fill>
                <patternFill>
                  <bgColor rgb="FFE74C3C"/>
                </patternFill>
              </fill>
            </x14:dxf>
          </x14:cfRule>
          <xm:sqref>J96</xm:sqref>
        </x14:conditionalFormatting>
        <x14:conditionalFormatting xmlns:xm="http://schemas.microsoft.com/office/excel/2006/main">
          <x14:cfRule type="cellIs" priority="489" operator="equal" id="{A2D8D2A5-B81A-4B6B-B1DE-135AB21F987B}">
            <xm:f>Values!$A$28</xm:f>
            <x14:dxf>
              <fill>
                <patternFill>
                  <bgColor rgb="FFF1C40F"/>
                </patternFill>
              </fill>
            </x14:dxf>
          </x14:cfRule>
          <xm:sqref>J96</xm:sqref>
        </x14:conditionalFormatting>
        <x14:conditionalFormatting xmlns:xm="http://schemas.microsoft.com/office/excel/2006/main">
          <x14:cfRule type="cellIs" priority="467" operator="equal" id="{7646E15E-486B-414C-B562-58BABC128FB4}">
            <xm:f>Values!$A$22</xm:f>
            <x14:dxf>
              <fill>
                <patternFill>
                  <bgColor rgb="FF27B060"/>
                </patternFill>
              </fill>
            </x14:dxf>
          </x14:cfRule>
          <x14:cfRule type="cellIs" priority="473" operator="equal" id="{D488DBA3-DB64-46F7-BFEB-B5811F47CB54}">
            <xm:f>Values!$A$21</xm:f>
            <x14:dxf>
              <fill>
                <patternFill>
                  <bgColor rgb="FFF1C40F"/>
                </patternFill>
              </fill>
            </x14:dxf>
          </x14:cfRule>
          <x14:cfRule type="cellIs" priority="474" operator="equal" id="{263877BA-D4DE-4B67-B639-9978B70BB7FC}">
            <xm:f>Values!$A$20</xm:f>
            <x14:dxf>
              <fill>
                <patternFill>
                  <bgColor rgb="FFF39C12"/>
                </patternFill>
              </fill>
            </x14:dxf>
          </x14:cfRule>
          <x14:cfRule type="cellIs" priority="475" operator="equal" id="{0A784E38-7DFB-4527-934D-6A3E5C236733}">
            <xm:f>Values!$A$19</xm:f>
            <x14:dxf>
              <fill>
                <patternFill>
                  <bgColor rgb="FFE67E22"/>
                </patternFill>
              </fill>
            </x14:dxf>
          </x14:cfRule>
          <x14:cfRule type="cellIs" priority="476" operator="equal" id="{1D8CBA4D-0BBA-4B0C-A9EA-DF48B08D7E14}">
            <xm:f>Values!$A$18</xm:f>
            <x14:dxf>
              <fill>
                <patternFill>
                  <bgColor rgb="FFE74C3C"/>
                </patternFill>
              </fill>
            </x14:dxf>
          </x14:cfRule>
          <xm:sqref>I95</xm:sqref>
        </x14:conditionalFormatting>
        <x14:conditionalFormatting xmlns:xm="http://schemas.microsoft.com/office/excel/2006/main">
          <x14:cfRule type="cellIs" priority="468" operator="equal" id="{96BFE8F0-2218-499B-8A65-78C91B710F2A}">
            <xm:f>Values!$A$29</xm:f>
            <x14:dxf>
              <fill>
                <patternFill>
                  <bgColor rgb="FF27AE60"/>
                </patternFill>
              </fill>
            </x14:dxf>
          </x14:cfRule>
          <x14:cfRule type="cellIs" priority="470" operator="equal" id="{056E8A2D-DD0F-4DEA-A88C-721069F05A97}">
            <xm:f>Values!$A$27</xm:f>
            <x14:dxf>
              <fill>
                <patternFill>
                  <bgColor rgb="FFF39C12"/>
                </patternFill>
              </fill>
            </x14:dxf>
          </x14:cfRule>
          <x14:cfRule type="cellIs" priority="471" operator="equal" id="{437FCF9E-D1E4-447F-B955-FED3CB95E104}">
            <xm:f>Values!$A$26</xm:f>
            <x14:dxf>
              <fill>
                <patternFill>
                  <bgColor rgb="FFE67E22"/>
                </patternFill>
              </fill>
            </x14:dxf>
          </x14:cfRule>
          <x14:cfRule type="cellIs" priority="472" operator="equal" id="{B26558BC-3659-4398-A2CD-4AE9A2C6F24C}">
            <xm:f>Values!$A$25</xm:f>
            <x14:dxf>
              <fill>
                <patternFill>
                  <bgColor rgb="FFE74C3C"/>
                </patternFill>
              </fill>
            </x14:dxf>
          </x14:cfRule>
          <xm:sqref>J95</xm:sqref>
        </x14:conditionalFormatting>
        <x14:conditionalFormatting xmlns:xm="http://schemas.microsoft.com/office/excel/2006/main">
          <x14:cfRule type="cellIs" priority="469" operator="equal" id="{980E466E-128E-43BD-8B49-9DF473D9394D}">
            <xm:f>Values!$A$28</xm:f>
            <x14:dxf>
              <fill>
                <patternFill>
                  <bgColor rgb="FFF1C40F"/>
                </patternFill>
              </fill>
            </x14:dxf>
          </x14:cfRule>
          <xm:sqref>J95</xm:sqref>
        </x14:conditionalFormatting>
        <x14:conditionalFormatting xmlns:xm="http://schemas.microsoft.com/office/excel/2006/main">
          <x14:cfRule type="cellIs" priority="447" operator="equal" id="{9DD8CF20-9B8A-4577-91B8-511051D10515}">
            <xm:f>Values!$A$22</xm:f>
            <x14:dxf>
              <fill>
                <patternFill>
                  <bgColor rgb="FF27B060"/>
                </patternFill>
              </fill>
            </x14:dxf>
          </x14:cfRule>
          <x14:cfRule type="cellIs" priority="453" operator="equal" id="{698698FB-F236-4751-A17A-B9B2C79D5E4F}">
            <xm:f>Values!$A$21</xm:f>
            <x14:dxf>
              <fill>
                <patternFill>
                  <bgColor rgb="FFF1C40F"/>
                </patternFill>
              </fill>
            </x14:dxf>
          </x14:cfRule>
          <x14:cfRule type="cellIs" priority="454" operator="equal" id="{863C34EF-C3B8-487E-868D-7B5DF7E5F12C}">
            <xm:f>Values!$A$20</xm:f>
            <x14:dxf>
              <fill>
                <patternFill>
                  <bgColor rgb="FFF39C12"/>
                </patternFill>
              </fill>
            </x14:dxf>
          </x14:cfRule>
          <x14:cfRule type="cellIs" priority="455" operator="equal" id="{67B2381F-316B-40A5-B565-A9DC6A8D6C60}">
            <xm:f>Values!$A$19</xm:f>
            <x14:dxf>
              <fill>
                <patternFill>
                  <bgColor rgb="FFE67E22"/>
                </patternFill>
              </fill>
            </x14:dxf>
          </x14:cfRule>
          <x14:cfRule type="cellIs" priority="456" operator="equal" id="{53CB7CC2-4C68-4E9C-A00C-787012512867}">
            <xm:f>Values!$A$18</xm:f>
            <x14:dxf>
              <fill>
                <patternFill>
                  <bgColor rgb="FFE74C3C"/>
                </patternFill>
              </fill>
            </x14:dxf>
          </x14:cfRule>
          <xm:sqref>I94</xm:sqref>
        </x14:conditionalFormatting>
        <x14:conditionalFormatting xmlns:xm="http://schemas.microsoft.com/office/excel/2006/main">
          <x14:cfRule type="cellIs" priority="448" operator="equal" id="{A1DF99B1-0052-432E-8A01-ED9360F7EF10}">
            <xm:f>Values!$A$29</xm:f>
            <x14:dxf>
              <fill>
                <patternFill>
                  <bgColor rgb="FF27AE60"/>
                </patternFill>
              </fill>
            </x14:dxf>
          </x14:cfRule>
          <x14:cfRule type="cellIs" priority="450" operator="equal" id="{E5C51A1A-A95E-4BCB-AE4B-94E9EAD3C70A}">
            <xm:f>Values!$A$27</xm:f>
            <x14:dxf>
              <fill>
                <patternFill>
                  <bgColor rgb="FFF39C12"/>
                </patternFill>
              </fill>
            </x14:dxf>
          </x14:cfRule>
          <x14:cfRule type="cellIs" priority="451" operator="equal" id="{98960EC7-A2C9-47F8-AD75-778C21C8E85A}">
            <xm:f>Values!$A$26</xm:f>
            <x14:dxf>
              <fill>
                <patternFill>
                  <bgColor rgb="FFE67E22"/>
                </patternFill>
              </fill>
            </x14:dxf>
          </x14:cfRule>
          <x14:cfRule type="cellIs" priority="452" operator="equal" id="{BA97769B-877A-4CE1-BCAE-008D556855DB}">
            <xm:f>Values!$A$25</xm:f>
            <x14:dxf>
              <fill>
                <patternFill>
                  <bgColor rgb="FFE74C3C"/>
                </patternFill>
              </fill>
            </x14:dxf>
          </x14:cfRule>
          <xm:sqref>J94</xm:sqref>
        </x14:conditionalFormatting>
        <x14:conditionalFormatting xmlns:xm="http://schemas.microsoft.com/office/excel/2006/main">
          <x14:cfRule type="cellIs" priority="449" operator="equal" id="{3388EB9F-1B2A-4A90-A3F1-6FC242B39F61}">
            <xm:f>Values!$A$28</xm:f>
            <x14:dxf>
              <fill>
                <patternFill>
                  <bgColor rgb="FFF1C40F"/>
                </patternFill>
              </fill>
            </x14:dxf>
          </x14:cfRule>
          <xm:sqref>J94</xm:sqref>
        </x14:conditionalFormatting>
        <x14:conditionalFormatting xmlns:xm="http://schemas.microsoft.com/office/excel/2006/main">
          <x14:cfRule type="cellIs" priority="441" operator="equal" id="{3878B0D2-D41A-4CDC-859E-C8F29F660C7E}">
            <xm:f>Values!$A$8</xm:f>
            <x14:dxf>
              <fill>
                <patternFill>
                  <bgColor rgb="FF27AE60"/>
                </patternFill>
              </fill>
            </x14:dxf>
          </x14:cfRule>
          <x14:cfRule type="cellIs" priority="442" operator="equal" id="{5C1494DE-3D7F-4C84-B42A-7ACC5FFDAE86}">
            <xm:f>Values!$A$7</xm:f>
            <x14:dxf>
              <fill>
                <patternFill>
                  <bgColor rgb="FFF1C40F"/>
                </patternFill>
              </fill>
            </x14:dxf>
          </x14:cfRule>
          <x14:cfRule type="cellIs" priority="443" operator="equal" id="{B7C510B6-D3BB-491C-93AF-C2889AEE6439}">
            <xm:f>Values!$A$6</xm:f>
            <x14:dxf>
              <fill>
                <patternFill>
                  <bgColor rgb="FFF39C12"/>
                </patternFill>
              </fill>
            </x14:dxf>
          </x14:cfRule>
          <x14:cfRule type="cellIs" priority="444" operator="equal" id="{5F9BAE36-3774-4138-BB4C-A0D262A7D35E}">
            <xm:f>Values!$A$5</xm:f>
            <x14:dxf>
              <fill>
                <patternFill>
                  <bgColor rgb="FFE67E22"/>
                </patternFill>
              </fill>
            </x14:dxf>
          </x14:cfRule>
          <x14:cfRule type="cellIs" priority="445" operator="equal" id="{ABE82C0F-D719-4004-A272-0BBDCF69B02E}">
            <xm:f>Values!$A$4</xm:f>
            <x14:dxf>
              <fill>
                <patternFill>
                  <bgColor rgb="FFE74C3C"/>
                </patternFill>
              </fill>
            </x14:dxf>
          </x14:cfRule>
          <xm:sqref>G93</xm:sqref>
        </x14:conditionalFormatting>
        <x14:conditionalFormatting xmlns:xm="http://schemas.microsoft.com/office/excel/2006/main">
          <x14:cfRule type="cellIs" priority="426" operator="equal" id="{26BABBAB-CEF3-45A2-9500-B81AB15DC568}">
            <xm:f>Values!$A$15</xm:f>
            <x14:dxf>
              <fill>
                <patternFill>
                  <bgColor rgb="FF27AE60"/>
                </patternFill>
              </fill>
            </x14:dxf>
          </x14:cfRule>
          <x14:cfRule type="cellIs" priority="437" operator="equal" id="{C3EE4B7B-9497-495B-8F8B-6BE22AEC311F}">
            <xm:f>Values!$A$14</xm:f>
            <x14:dxf>
              <fill>
                <patternFill>
                  <bgColor rgb="FFF1C40F"/>
                </patternFill>
              </fill>
            </x14:dxf>
          </x14:cfRule>
          <x14:cfRule type="cellIs" priority="438" operator="equal" id="{211C1064-9826-489C-BCD8-19DFCE5A6517}">
            <xm:f>Values!$A$13</xm:f>
            <x14:dxf>
              <fill>
                <patternFill>
                  <bgColor rgb="FFF39C12"/>
                </patternFill>
              </fill>
            </x14:dxf>
          </x14:cfRule>
          <x14:cfRule type="cellIs" priority="439" operator="equal" id="{9AF1E8FB-6C6B-4250-99FE-186AE514021C}">
            <xm:f>Values!$A$12</xm:f>
            <x14:dxf>
              <fill>
                <patternFill>
                  <bgColor rgb="FFE67E22"/>
                </patternFill>
              </fill>
            </x14:dxf>
          </x14:cfRule>
          <x14:cfRule type="cellIs" priority="440" operator="equal" id="{1B71F0B2-DE2D-4124-942D-F619E250F714}">
            <xm:f>Values!$A$11</xm:f>
            <x14:dxf>
              <fill>
                <patternFill>
                  <bgColor rgb="FFE74C3C"/>
                </patternFill>
              </fill>
            </x14:dxf>
          </x14:cfRule>
          <xm:sqref>H93</xm:sqref>
        </x14:conditionalFormatting>
        <x14:conditionalFormatting xmlns:xm="http://schemas.microsoft.com/office/excel/2006/main">
          <x14:cfRule type="cellIs" priority="427" operator="equal" id="{CD10B318-6441-4BB3-A3A2-62B56B2A9CAB}">
            <xm:f>Values!$A$22</xm:f>
            <x14:dxf>
              <fill>
                <patternFill>
                  <bgColor rgb="FF27B060"/>
                </patternFill>
              </fill>
            </x14:dxf>
          </x14:cfRule>
          <x14:cfRule type="cellIs" priority="433" operator="equal" id="{9C403665-FC06-4CDA-A060-86553DF06A07}">
            <xm:f>Values!$A$21</xm:f>
            <x14:dxf>
              <fill>
                <patternFill>
                  <bgColor rgb="FFF1C40F"/>
                </patternFill>
              </fill>
            </x14:dxf>
          </x14:cfRule>
          <x14:cfRule type="cellIs" priority="434" operator="equal" id="{F7A460E0-C15C-495B-AD07-505B1AA5B33A}">
            <xm:f>Values!$A$20</xm:f>
            <x14:dxf>
              <fill>
                <patternFill>
                  <bgColor rgb="FFF39C12"/>
                </patternFill>
              </fill>
            </x14:dxf>
          </x14:cfRule>
          <x14:cfRule type="cellIs" priority="435" operator="equal" id="{5CB1284A-5878-4D9B-9CCF-B4F1BA2F9078}">
            <xm:f>Values!$A$19</xm:f>
            <x14:dxf>
              <fill>
                <patternFill>
                  <bgColor rgb="FFE67E22"/>
                </patternFill>
              </fill>
            </x14:dxf>
          </x14:cfRule>
          <x14:cfRule type="cellIs" priority="436" operator="equal" id="{44EE96CA-D14A-48DF-BDD1-5614374EEDC9}">
            <xm:f>Values!$A$18</xm:f>
            <x14:dxf>
              <fill>
                <patternFill>
                  <bgColor rgb="FFE74C3C"/>
                </patternFill>
              </fill>
            </x14:dxf>
          </x14:cfRule>
          <xm:sqref>I93</xm:sqref>
        </x14:conditionalFormatting>
        <x14:conditionalFormatting xmlns:xm="http://schemas.microsoft.com/office/excel/2006/main">
          <x14:cfRule type="cellIs" priority="428" operator="equal" id="{E505A2B4-AD4C-42CB-B053-5173D6610F44}">
            <xm:f>Values!$A$29</xm:f>
            <x14:dxf>
              <fill>
                <patternFill>
                  <bgColor rgb="FF27AE60"/>
                </patternFill>
              </fill>
            </x14:dxf>
          </x14:cfRule>
          <x14:cfRule type="cellIs" priority="430" operator="equal" id="{F98EDB40-F709-4E46-8614-DEFA72375B63}">
            <xm:f>Values!$A$27</xm:f>
            <x14:dxf>
              <fill>
                <patternFill>
                  <bgColor rgb="FFF39C12"/>
                </patternFill>
              </fill>
            </x14:dxf>
          </x14:cfRule>
          <x14:cfRule type="cellIs" priority="431" operator="equal" id="{7AF2415E-3A78-4F21-8F89-DC0EE898C7F3}">
            <xm:f>Values!$A$26</xm:f>
            <x14:dxf>
              <fill>
                <patternFill>
                  <bgColor rgb="FFE67E22"/>
                </patternFill>
              </fill>
            </x14:dxf>
          </x14:cfRule>
          <x14:cfRule type="cellIs" priority="432" operator="equal" id="{5FAC8CD0-35C6-400A-8E7F-F6C51125D421}">
            <xm:f>Values!$A$25</xm:f>
            <x14:dxf>
              <fill>
                <patternFill>
                  <bgColor rgb="FFE74C3C"/>
                </patternFill>
              </fill>
            </x14:dxf>
          </x14:cfRule>
          <xm:sqref>J93</xm:sqref>
        </x14:conditionalFormatting>
        <x14:conditionalFormatting xmlns:xm="http://schemas.microsoft.com/office/excel/2006/main">
          <x14:cfRule type="cellIs" priority="429" operator="equal" id="{879F0284-BFE8-4BE4-B5E4-4865508920C8}">
            <xm:f>Values!$A$28</xm:f>
            <x14:dxf>
              <fill>
                <patternFill>
                  <bgColor rgb="FFF1C40F"/>
                </patternFill>
              </fill>
            </x14:dxf>
          </x14:cfRule>
          <xm:sqref>J93</xm:sqref>
        </x14:conditionalFormatting>
        <x14:conditionalFormatting xmlns:xm="http://schemas.microsoft.com/office/excel/2006/main">
          <x14:cfRule type="cellIs" priority="421" operator="equal" id="{41712212-B694-45FC-994A-BDA744C55A5A}">
            <xm:f>Values!$A$8</xm:f>
            <x14:dxf>
              <fill>
                <patternFill>
                  <bgColor rgb="FF27AE60"/>
                </patternFill>
              </fill>
            </x14:dxf>
          </x14:cfRule>
          <x14:cfRule type="cellIs" priority="422" operator="equal" id="{4132223E-E868-4035-81AC-F5B4B40F9CA1}">
            <xm:f>Values!$A$7</xm:f>
            <x14:dxf>
              <fill>
                <patternFill>
                  <bgColor rgb="FFF1C40F"/>
                </patternFill>
              </fill>
            </x14:dxf>
          </x14:cfRule>
          <x14:cfRule type="cellIs" priority="423" operator="equal" id="{DD94388E-752C-46E3-9A6D-67052DEE3722}">
            <xm:f>Values!$A$6</xm:f>
            <x14:dxf>
              <fill>
                <patternFill>
                  <bgColor rgb="FFF39C12"/>
                </patternFill>
              </fill>
            </x14:dxf>
          </x14:cfRule>
          <x14:cfRule type="cellIs" priority="424" operator="equal" id="{88E665BC-7C1C-4980-8A7C-45678C989853}">
            <xm:f>Values!$A$5</xm:f>
            <x14:dxf>
              <fill>
                <patternFill>
                  <bgColor rgb="FFE67E22"/>
                </patternFill>
              </fill>
            </x14:dxf>
          </x14:cfRule>
          <x14:cfRule type="cellIs" priority="425" operator="equal" id="{324AE5F4-C818-42D7-964B-3BDF71840990}">
            <xm:f>Values!$A$4</xm:f>
            <x14:dxf>
              <fill>
                <patternFill>
                  <bgColor rgb="FFE74C3C"/>
                </patternFill>
              </fill>
            </x14:dxf>
          </x14:cfRule>
          <xm:sqref>G92</xm:sqref>
        </x14:conditionalFormatting>
        <x14:conditionalFormatting xmlns:xm="http://schemas.microsoft.com/office/excel/2006/main">
          <x14:cfRule type="cellIs" priority="406" operator="equal" id="{9437F69C-1356-4670-8AE5-28CDCFEF3894}">
            <xm:f>Values!$A$15</xm:f>
            <x14:dxf>
              <fill>
                <patternFill>
                  <bgColor rgb="FF27AE60"/>
                </patternFill>
              </fill>
            </x14:dxf>
          </x14:cfRule>
          <x14:cfRule type="cellIs" priority="417" operator="equal" id="{FCCFB78F-1ECC-41C2-93E1-312213A6AB5E}">
            <xm:f>Values!$A$14</xm:f>
            <x14:dxf>
              <fill>
                <patternFill>
                  <bgColor rgb="FFF1C40F"/>
                </patternFill>
              </fill>
            </x14:dxf>
          </x14:cfRule>
          <x14:cfRule type="cellIs" priority="418" operator="equal" id="{998AA02B-B591-4244-9468-5D7052BF0FC5}">
            <xm:f>Values!$A$13</xm:f>
            <x14:dxf>
              <fill>
                <patternFill>
                  <bgColor rgb="FFF39C12"/>
                </patternFill>
              </fill>
            </x14:dxf>
          </x14:cfRule>
          <x14:cfRule type="cellIs" priority="419" operator="equal" id="{39A44203-DCDA-4553-AA56-9A734DDF4349}">
            <xm:f>Values!$A$12</xm:f>
            <x14:dxf>
              <fill>
                <patternFill>
                  <bgColor rgb="FFE67E22"/>
                </patternFill>
              </fill>
            </x14:dxf>
          </x14:cfRule>
          <x14:cfRule type="cellIs" priority="420" operator="equal" id="{D465555B-1B8A-468D-87C9-859C7FEEE335}">
            <xm:f>Values!$A$11</xm:f>
            <x14:dxf>
              <fill>
                <patternFill>
                  <bgColor rgb="FFE74C3C"/>
                </patternFill>
              </fill>
            </x14:dxf>
          </x14:cfRule>
          <xm:sqref>H92</xm:sqref>
        </x14:conditionalFormatting>
        <x14:conditionalFormatting xmlns:xm="http://schemas.microsoft.com/office/excel/2006/main">
          <x14:cfRule type="cellIs" priority="407" operator="equal" id="{7CC34116-FA60-4EFF-B1D3-3D8C6E9BCA5E}">
            <xm:f>Values!$A$22</xm:f>
            <x14:dxf>
              <fill>
                <patternFill>
                  <bgColor rgb="FF27B060"/>
                </patternFill>
              </fill>
            </x14:dxf>
          </x14:cfRule>
          <x14:cfRule type="cellIs" priority="413" operator="equal" id="{EB198D55-C422-4ED8-A061-D263C4A77F05}">
            <xm:f>Values!$A$21</xm:f>
            <x14:dxf>
              <fill>
                <patternFill>
                  <bgColor rgb="FFF1C40F"/>
                </patternFill>
              </fill>
            </x14:dxf>
          </x14:cfRule>
          <x14:cfRule type="cellIs" priority="414" operator="equal" id="{A2DFF3A5-EFD6-42B7-9C9F-371535E758E0}">
            <xm:f>Values!$A$20</xm:f>
            <x14:dxf>
              <fill>
                <patternFill>
                  <bgColor rgb="FFF39C12"/>
                </patternFill>
              </fill>
            </x14:dxf>
          </x14:cfRule>
          <x14:cfRule type="cellIs" priority="415" operator="equal" id="{B82316BB-E1FD-4A3C-B804-90CEC57FF6B7}">
            <xm:f>Values!$A$19</xm:f>
            <x14:dxf>
              <fill>
                <patternFill>
                  <bgColor rgb="FFE67E22"/>
                </patternFill>
              </fill>
            </x14:dxf>
          </x14:cfRule>
          <x14:cfRule type="cellIs" priority="416" operator="equal" id="{CD65C013-A780-40DD-BBB4-D6FECA632BFB}">
            <xm:f>Values!$A$18</xm:f>
            <x14:dxf>
              <fill>
                <patternFill>
                  <bgColor rgb="FFE74C3C"/>
                </patternFill>
              </fill>
            </x14:dxf>
          </x14:cfRule>
          <xm:sqref>I92</xm:sqref>
        </x14:conditionalFormatting>
        <x14:conditionalFormatting xmlns:xm="http://schemas.microsoft.com/office/excel/2006/main">
          <x14:cfRule type="cellIs" priority="408" operator="equal" id="{135ADB7B-8D5B-4274-8E00-0CA6B60571EA}">
            <xm:f>Values!$A$29</xm:f>
            <x14:dxf>
              <fill>
                <patternFill>
                  <bgColor rgb="FF27AE60"/>
                </patternFill>
              </fill>
            </x14:dxf>
          </x14:cfRule>
          <x14:cfRule type="cellIs" priority="410" operator="equal" id="{CE16DFF0-B4D7-4A3F-8551-067AFE25AE99}">
            <xm:f>Values!$A$27</xm:f>
            <x14:dxf>
              <fill>
                <patternFill>
                  <bgColor rgb="FFF39C12"/>
                </patternFill>
              </fill>
            </x14:dxf>
          </x14:cfRule>
          <x14:cfRule type="cellIs" priority="411" operator="equal" id="{D2103B39-5FC7-424A-9479-2B1215414283}">
            <xm:f>Values!$A$26</xm:f>
            <x14:dxf>
              <fill>
                <patternFill>
                  <bgColor rgb="FFE67E22"/>
                </patternFill>
              </fill>
            </x14:dxf>
          </x14:cfRule>
          <x14:cfRule type="cellIs" priority="412" operator="equal" id="{62C7208D-4C98-49EE-A4DD-103700D19657}">
            <xm:f>Values!$A$25</xm:f>
            <x14:dxf>
              <fill>
                <patternFill>
                  <bgColor rgb="FFE74C3C"/>
                </patternFill>
              </fill>
            </x14:dxf>
          </x14:cfRule>
          <xm:sqref>J92</xm:sqref>
        </x14:conditionalFormatting>
        <x14:conditionalFormatting xmlns:xm="http://schemas.microsoft.com/office/excel/2006/main">
          <x14:cfRule type="cellIs" priority="409" operator="equal" id="{25E3F781-E0B7-4E63-995E-75A0AE99BCD5}">
            <xm:f>Values!$A$28</xm:f>
            <x14:dxf>
              <fill>
                <patternFill>
                  <bgColor rgb="FFF1C40F"/>
                </patternFill>
              </fill>
            </x14:dxf>
          </x14:cfRule>
          <xm:sqref>J92</xm:sqref>
        </x14:conditionalFormatting>
        <x14:conditionalFormatting xmlns:xm="http://schemas.microsoft.com/office/excel/2006/main">
          <x14:cfRule type="cellIs" priority="401" operator="equal" id="{2DD04AC1-4E56-400C-983E-1DC7A41A9C8E}">
            <xm:f>Values!$A$8</xm:f>
            <x14:dxf>
              <fill>
                <patternFill>
                  <bgColor rgb="FF27AE60"/>
                </patternFill>
              </fill>
            </x14:dxf>
          </x14:cfRule>
          <x14:cfRule type="cellIs" priority="402" operator="equal" id="{8AA733DC-A54A-4620-80CD-86EB9A95E1B2}">
            <xm:f>Values!$A$7</xm:f>
            <x14:dxf>
              <fill>
                <patternFill>
                  <bgColor rgb="FFF1C40F"/>
                </patternFill>
              </fill>
            </x14:dxf>
          </x14:cfRule>
          <x14:cfRule type="cellIs" priority="403" operator="equal" id="{F5330D93-F66B-4EE7-8923-5441CF52A2C3}">
            <xm:f>Values!$A$6</xm:f>
            <x14:dxf>
              <fill>
                <patternFill>
                  <bgColor rgb="FFF39C12"/>
                </patternFill>
              </fill>
            </x14:dxf>
          </x14:cfRule>
          <x14:cfRule type="cellIs" priority="404" operator="equal" id="{118D571B-6D5A-4E87-A48B-B7786BF8EF09}">
            <xm:f>Values!$A$5</xm:f>
            <x14:dxf>
              <fill>
                <patternFill>
                  <bgColor rgb="FFE67E22"/>
                </patternFill>
              </fill>
            </x14:dxf>
          </x14:cfRule>
          <x14:cfRule type="cellIs" priority="405" operator="equal" id="{6E3FE355-A7CB-46BC-9F59-547BF8BA57CF}">
            <xm:f>Values!$A$4</xm:f>
            <x14:dxf>
              <fill>
                <patternFill>
                  <bgColor rgb="FFE74C3C"/>
                </patternFill>
              </fill>
            </x14:dxf>
          </x14:cfRule>
          <xm:sqref>G91</xm:sqref>
        </x14:conditionalFormatting>
        <x14:conditionalFormatting xmlns:xm="http://schemas.microsoft.com/office/excel/2006/main">
          <x14:cfRule type="cellIs" priority="386" operator="equal" id="{02E86513-7AC0-47AB-B021-CE44E307B84C}">
            <xm:f>Values!$A$15</xm:f>
            <x14:dxf>
              <fill>
                <patternFill>
                  <bgColor rgb="FF27AE60"/>
                </patternFill>
              </fill>
            </x14:dxf>
          </x14:cfRule>
          <x14:cfRule type="cellIs" priority="397" operator="equal" id="{E4846A9E-D81E-4392-948B-7B0E31BC8A90}">
            <xm:f>Values!$A$14</xm:f>
            <x14:dxf>
              <fill>
                <patternFill>
                  <bgColor rgb="FFF1C40F"/>
                </patternFill>
              </fill>
            </x14:dxf>
          </x14:cfRule>
          <x14:cfRule type="cellIs" priority="398" operator="equal" id="{9DD759B9-3ACB-46DC-ADB2-BBF92E783F51}">
            <xm:f>Values!$A$13</xm:f>
            <x14:dxf>
              <fill>
                <patternFill>
                  <bgColor rgb="FFF39C12"/>
                </patternFill>
              </fill>
            </x14:dxf>
          </x14:cfRule>
          <x14:cfRule type="cellIs" priority="399" operator="equal" id="{FB4AFED2-E5F0-4257-BF91-3CFA67A42EEA}">
            <xm:f>Values!$A$12</xm:f>
            <x14:dxf>
              <fill>
                <patternFill>
                  <bgColor rgb="FFE67E22"/>
                </patternFill>
              </fill>
            </x14:dxf>
          </x14:cfRule>
          <x14:cfRule type="cellIs" priority="400" operator="equal" id="{4ABC22BA-5DB7-4125-9F4E-3E8A2BEB4EC8}">
            <xm:f>Values!$A$11</xm:f>
            <x14:dxf>
              <fill>
                <patternFill>
                  <bgColor rgb="FFE74C3C"/>
                </patternFill>
              </fill>
            </x14:dxf>
          </x14:cfRule>
          <xm:sqref>H91</xm:sqref>
        </x14:conditionalFormatting>
        <x14:conditionalFormatting xmlns:xm="http://schemas.microsoft.com/office/excel/2006/main">
          <x14:cfRule type="cellIs" priority="387" operator="equal" id="{AEE5911A-1BA8-4564-9BA0-32A721EFC9B5}">
            <xm:f>Values!$A$22</xm:f>
            <x14:dxf>
              <fill>
                <patternFill>
                  <bgColor rgb="FF27B060"/>
                </patternFill>
              </fill>
            </x14:dxf>
          </x14:cfRule>
          <x14:cfRule type="cellIs" priority="393" operator="equal" id="{794B9745-467A-4DD9-B5CF-C5670B316E03}">
            <xm:f>Values!$A$21</xm:f>
            <x14:dxf>
              <fill>
                <patternFill>
                  <bgColor rgb="FFF1C40F"/>
                </patternFill>
              </fill>
            </x14:dxf>
          </x14:cfRule>
          <x14:cfRule type="cellIs" priority="394" operator="equal" id="{46B34C2D-6AC5-4F80-AB86-02AB4BF36EB6}">
            <xm:f>Values!$A$20</xm:f>
            <x14:dxf>
              <fill>
                <patternFill>
                  <bgColor rgb="FFF39C12"/>
                </patternFill>
              </fill>
            </x14:dxf>
          </x14:cfRule>
          <x14:cfRule type="cellIs" priority="395" operator="equal" id="{69DD2BBC-A023-47E0-B6E0-748CCD93A94B}">
            <xm:f>Values!$A$19</xm:f>
            <x14:dxf>
              <fill>
                <patternFill>
                  <bgColor rgb="FFE67E22"/>
                </patternFill>
              </fill>
            </x14:dxf>
          </x14:cfRule>
          <x14:cfRule type="cellIs" priority="396" operator="equal" id="{18B22FB6-06E9-41FD-B85E-BEBF1D9DC100}">
            <xm:f>Values!$A$18</xm:f>
            <x14:dxf>
              <fill>
                <patternFill>
                  <bgColor rgb="FFE74C3C"/>
                </patternFill>
              </fill>
            </x14:dxf>
          </x14:cfRule>
          <xm:sqref>I91</xm:sqref>
        </x14:conditionalFormatting>
        <x14:conditionalFormatting xmlns:xm="http://schemas.microsoft.com/office/excel/2006/main">
          <x14:cfRule type="cellIs" priority="388" operator="equal" id="{555B5F1D-EA4A-4727-B705-7059958C7B6B}">
            <xm:f>Values!$A$29</xm:f>
            <x14:dxf>
              <fill>
                <patternFill>
                  <bgColor rgb="FF27AE60"/>
                </patternFill>
              </fill>
            </x14:dxf>
          </x14:cfRule>
          <x14:cfRule type="cellIs" priority="390" operator="equal" id="{7CB42C55-DD93-45ED-A39E-11991BD28922}">
            <xm:f>Values!$A$27</xm:f>
            <x14:dxf>
              <fill>
                <patternFill>
                  <bgColor rgb="FFF39C12"/>
                </patternFill>
              </fill>
            </x14:dxf>
          </x14:cfRule>
          <x14:cfRule type="cellIs" priority="391" operator="equal" id="{55D7505E-4A66-40B1-97B2-1C9AA51FCC93}">
            <xm:f>Values!$A$26</xm:f>
            <x14:dxf>
              <fill>
                <patternFill>
                  <bgColor rgb="FFE67E22"/>
                </patternFill>
              </fill>
            </x14:dxf>
          </x14:cfRule>
          <x14:cfRule type="cellIs" priority="392" operator="equal" id="{CCE02CA4-CE70-44E5-8B30-8145A3CD9D28}">
            <xm:f>Values!$A$25</xm:f>
            <x14:dxf>
              <fill>
                <patternFill>
                  <bgColor rgb="FFE74C3C"/>
                </patternFill>
              </fill>
            </x14:dxf>
          </x14:cfRule>
          <xm:sqref>J91</xm:sqref>
        </x14:conditionalFormatting>
        <x14:conditionalFormatting xmlns:xm="http://schemas.microsoft.com/office/excel/2006/main">
          <x14:cfRule type="cellIs" priority="389" operator="equal" id="{CC794727-D82D-4A69-BA24-085E1D544EAE}">
            <xm:f>Values!$A$28</xm:f>
            <x14:dxf>
              <fill>
                <patternFill>
                  <bgColor rgb="FFF1C40F"/>
                </patternFill>
              </fill>
            </x14:dxf>
          </x14:cfRule>
          <xm:sqref>J91</xm:sqref>
        </x14:conditionalFormatting>
        <x14:conditionalFormatting xmlns:xm="http://schemas.microsoft.com/office/excel/2006/main">
          <x14:cfRule type="cellIs" priority="381" operator="equal" id="{C04893FA-25DE-40B3-BBD4-E6B65CB12938}">
            <xm:f>Values!$A$8</xm:f>
            <x14:dxf>
              <fill>
                <patternFill>
                  <bgColor rgb="FF27AE60"/>
                </patternFill>
              </fill>
            </x14:dxf>
          </x14:cfRule>
          <x14:cfRule type="cellIs" priority="382" operator="equal" id="{D5CCD965-035E-4A6B-A61C-C54AF6C886B0}">
            <xm:f>Values!$A$7</xm:f>
            <x14:dxf>
              <fill>
                <patternFill>
                  <bgColor rgb="FFF1C40F"/>
                </patternFill>
              </fill>
            </x14:dxf>
          </x14:cfRule>
          <x14:cfRule type="cellIs" priority="383" operator="equal" id="{A39ECE59-32C0-473B-B096-04648941B442}">
            <xm:f>Values!$A$6</xm:f>
            <x14:dxf>
              <fill>
                <patternFill>
                  <bgColor rgb="FFF39C12"/>
                </patternFill>
              </fill>
            </x14:dxf>
          </x14:cfRule>
          <x14:cfRule type="cellIs" priority="384" operator="equal" id="{37F1E546-C760-4E19-B8E9-6EDA10850668}">
            <xm:f>Values!$A$5</xm:f>
            <x14:dxf>
              <fill>
                <patternFill>
                  <bgColor rgb="FFE67E22"/>
                </patternFill>
              </fill>
            </x14:dxf>
          </x14:cfRule>
          <x14:cfRule type="cellIs" priority="385" operator="equal" id="{5188964F-7618-44C8-8FC4-FA37DA4C9459}">
            <xm:f>Values!$A$4</xm:f>
            <x14:dxf>
              <fill>
                <patternFill>
                  <bgColor rgb="FFE74C3C"/>
                </patternFill>
              </fill>
            </x14:dxf>
          </x14:cfRule>
          <xm:sqref>G90</xm:sqref>
        </x14:conditionalFormatting>
        <x14:conditionalFormatting xmlns:xm="http://schemas.microsoft.com/office/excel/2006/main">
          <x14:cfRule type="cellIs" priority="366" operator="equal" id="{24754485-2981-47AC-82E2-7EC1C1CDF52B}">
            <xm:f>Values!$A$15</xm:f>
            <x14:dxf>
              <fill>
                <patternFill>
                  <bgColor rgb="FF27AE60"/>
                </patternFill>
              </fill>
            </x14:dxf>
          </x14:cfRule>
          <x14:cfRule type="cellIs" priority="377" operator="equal" id="{3DEB30AA-0782-4ED1-A99F-85E916A853B6}">
            <xm:f>Values!$A$14</xm:f>
            <x14:dxf>
              <fill>
                <patternFill>
                  <bgColor rgb="FFF1C40F"/>
                </patternFill>
              </fill>
            </x14:dxf>
          </x14:cfRule>
          <x14:cfRule type="cellIs" priority="378" operator="equal" id="{ED277774-8B88-4C10-B89F-BAFF219C9F89}">
            <xm:f>Values!$A$13</xm:f>
            <x14:dxf>
              <fill>
                <patternFill>
                  <bgColor rgb="FFF39C12"/>
                </patternFill>
              </fill>
            </x14:dxf>
          </x14:cfRule>
          <x14:cfRule type="cellIs" priority="379" operator="equal" id="{0122B4AD-8A90-4D4C-83BA-64E9919553A7}">
            <xm:f>Values!$A$12</xm:f>
            <x14:dxf>
              <fill>
                <patternFill>
                  <bgColor rgb="FFE67E22"/>
                </patternFill>
              </fill>
            </x14:dxf>
          </x14:cfRule>
          <x14:cfRule type="cellIs" priority="380" operator="equal" id="{5AF4F686-07D2-4BEA-96BE-7F7182BD2BE5}">
            <xm:f>Values!$A$11</xm:f>
            <x14:dxf>
              <fill>
                <patternFill>
                  <bgColor rgb="FFE74C3C"/>
                </patternFill>
              </fill>
            </x14:dxf>
          </x14:cfRule>
          <xm:sqref>H90</xm:sqref>
        </x14:conditionalFormatting>
        <x14:conditionalFormatting xmlns:xm="http://schemas.microsoft.com/office/excel/2006/main">
          <x14:cfRule type="cellIs" priority="367" operator="equal" id="{98E2EF69-9BF2-4B26-AC60-F1593BDD7818}">
            <xm:f>Values!$A$22</xm:f>
            <x14:dxf>
              <fill>
                <patternFill>
                  <bgColor rgb="FF27B060"/>
                </patternFill>
              </fill>
            </x14:dxf>
          </x14:cfRule>
          <x14:cfRule type="cellIs" priority="373" operator="equal" id="{4416133A-CDCA-4160-8C79-194B182559B1}">
            <xm:f>Values!$A$21</xm:f>
            <x14:dxf>
              <fill>
                <patternFill>
                  <bgColor rgb="FFF1C40F"/>
                </patternFill>
              </fill>
            </x14:dxf>
          </x14:cfRule>
          <x14:cfRule type="cellIs" priority="374" operator="equal" id="{CA0B0343-5B30-4717-BBBD-5D6DCFAA3E9F}">
            <xm:f>Values!$A$20</xm:f>
            <x14:dxf>
              <fill>
                <patternFill>
                  <bgColor rgb="FFF39C12"/>
                </patternFill>
              </fill>
            </x14:dxf>
          </x14:cfRule>
          <x14:cfRule type="cellIs" priority="375" operator="equal" id="{CD21959A-328C-46FC-9C67-A5130C8B03D4}">
            <xm:f>Values!$A$19</xm:f>
            <x14:dxf>
              <fill>
                <patternFill>
                  <bgColor rgb="FFE67E22"/>
                </patternFill>
              </fill>
            </x14:dxf>
          </x14:cfRule>
          <x14:cfRule type="cellIs" priority="376" operator="equal" id="{9D3C393F-A9F9-4E35-88E4-29B0D9D437BC}">
            <xm:f>Values!$A$18</xm:f>
            <x14:dxf>
              <fill>
                <patternFill>
                  <bgColor rgb="FFE74C3C"/>
                </patternFill>
              </fill>
            </x14:dxf>
          </x14:cfRule>
          <xm:sqref>I90</xm:sqref>
        </x14:conditionalFormatting>
        <x14:conditionalFormatting xmlns:xm="http://schemas.microsoft.com/office/excel/2006/main">
          <x14:cfRule type="cellIs" priority="368" operator="equal" id="{964F9708-FA76-4EBC-BFB1-CD0EC2A13C01}">
            <xm:f>Values!$A$29</xm:f>
            <x14:dxf>
              <fill>
                <patternFill>
                  <bgColor rgb="FF27AE60"/>
                </patternFill>
              </fill>
            </x14:dxf>
          </x14:cfRule>
          <x14:cfRule type="cellIs" priority="370" operator="equal" id="{2F5017B2-6E62-4B77-9E83-5E3B94463D78}">
            <xm:f>Values!$A$27</xm:f>
            <x14:dxf>
              <fill>
                <patternFill>
                  <bgColor rgb="FFF39C12"/>
                </patternFill>
              </fill>
            </x14:dxf>
          </x14:cfRule>
          <x14:cfRule type="cellIs" priority="371" operator="equal" id="{8C3BBBDE-1609-44BA-AC02-FADCBDD189A5}">
            <xm:f>Values!$A$26</xm:f>
            <x14:dxf>
              <fill>
                <patternFill>
                  <bgColor rgb="FFE67E22"/>
                </patternFill>
              </fill>
            </x14:dxf>
          </x14:cfRule>
          <x14:cfRule type="cellIs" priority="372" operator="equal" id="{084E6A18-7361-41F1-9F3D-60AEF4172986}">
            <xm:f>Values!$A$25</xm:f>
            <x14:dxf>
              <fill>
                <patternFill>
                  <bgColor rgb="FFE74C3C"/>
                </patternFill>
              </fill>
            </x14:dxf>
          </x14:cfRule>
          <xm:sqref>J90</xm:sqref>
        </x14:conditionalFormatting>
        <x14:conditionalFormatting xmlns:xm="http://schemas.microsoft.com/office/excel/2006/main">
          <x14:cfRule type="cellIs" priority="369" operator="equal" id="{92E8756B-6BC8-4C2B-A14E-17A2D0F94F52}">
            <xm:f>Values!$A$28</xm:f>
            <x14:dxf>
              <fill>
                <patternFill>
                  <bgColor rgb="FFF1C40F"/>
                </patternFill>
              </fill>
            </x14:dxf>
          </x14:cfRule>
          <xm:sqref>J90</xm:sqref>
        </x14:conditionalFormatting>
        <x14:conditionalFormatting xmlns:xm="http://schemas.microsoft.com/office/excel/2006/main">
          <x14:cfRule type="cellIs" priority="361" operator="equal" id="{5C3EB15D-59CF-428D-943E-A26C2B58A7D5}">
            <xm:f>Values!$A$8</xm:f>
            <x14:dxf>
              <fill>
                <patternFill>
                  <bgColor rgb="FF27AE60"/>
                </patternFill>
              </fill>
            </x14:dxf>
          </x14:cfRule>
          <x14:cfRule type="cellIs" priority="362" operator="equal" id="{CA0B596B-C238-45E7-B42D-3186D30BC6CD}">
            <xm:f>Values!$A$7</xm:f>
            <x14:dxf>
              <fill>
                <patternFill>
                  <bgColor rgb="FFF1C40F"/>
                </patternFill>
              </fill>
            </x14:dxf>
          </x14:cfRule>
          <x14:cfRule type="cellIs" priority="363" operator="equal" id="{C7FCC61E-E665-4CE5-8FBA-562C40B11A94}">
            <xm:f>Values!$A$6</xm:f>
            <x14:dxf>
              <fill>
                <patternFill>
                  <bgColor rgb="FFF39C12"/>
                </patternFill>
              </fill>
            </x14:dxf>
          </x14:cfRule>
          <x14:cfRule type="cellIs" priority="364" operator="equal" id="{43234DFA-55E3-46D6-9B7F-B2A4B9E92527}">
            <xm:f>Values!$A$5</xm:f>
            <x14:dxf>
              <fill>
                <patternFill>
                  <bgColor rgb="FFE67E22"/>
                </patternFill>
              </fill>
            </x14:dxf>
          </x14:cfRule>
          <x14:cfRule type="cellIs" priority="365" operator="equal" id="{419862F3-4DD6-4521-A3D0-CCD1CC7B2869}">
            <xm:f>Values!$A$4</xm:f>
            <x14:dxf>
              <fill>
                <patternFill>
                  <bgColor rgb="FFE74C3C"/>
                </patternFill>
              </fill>
            </x14:dxf>
          </x14:cfRule>
          <xm:sqref>G89</xm:sqref>
        </x14:conditionalFormatting>
        <x14:conditionalFormatting xmlns:xm="http://schemas.microsoft.com/office/excel/2006/main">
          <x14:cfRule type="cellIs" priority="346" operator="equal" id="{185F1457-CA11-485D-8809-5DF1E88E5D18}">
            <xm:f>Values!$A$15</xm:f>
            <x14:dxf>
              <fill>
                <patternFill>
                  <bgColor rgb="FF27AE60"/>
                </patternFill>
              </fill>
            </x14:dxf>
          </x14:cfRule>
          <x14:cfRule type="cellIs" priority="357" operator="equal" id="{B36A461A-9D41-44CB-8A80-2B60A00FECF2}">
            <xm:f>Values!$A$14</xm:f>
            <x14:dxf>
              <fill>
                <patternFill>
                  <bgColor rgb="FFF1C40F"/>
                </patternFill>
              </fill>
            </x14:dxf>
          </x14:cfRule>
          <x14:cfRule type="cellIs" priority="358" operator="equal" id="{C74B8F19-EA8C-4E11-A282-6C295C524BE7}">
            <xm:f>Values!$A$13</xm:f>
            <x14:dxf>
              <fill>
                <patternFill>
                  <bgColor rgb="FFF39C12"/>
                </patternFill>
              </fill>
            </x14:dxf>
          </x14:cfRule>
          <x14:cfRule type="cellIs" priority="359" operator="equal" id="{FBB31274-C072-4066-808B-1C11B6B79574}">
            <xm:f>Values!$A$12</xm:f>
            <x14:dxf>
              <fill>
                <patternFill>
                  <bgColor rgb="FFE67E22"/>
                </patternFill>
              </fill>
            </x14:dxf>
          </x14:cfRule>
          <x14:cfRule type="cellIs" priority="360" operator="equal" id="{CEEDB9D4-0637-4274-9FEE-C98CD431B2EC}">
            <xm:f>Values!$A$11</xm:f>
            <x14:dxf>
              <fill>
                <patternFill>
                  <bgColor rgb="FFE74C3C"/>
                </patternFill>
              </fill>
            </x14:dxf>
          </x14:cfRule>
          <xm:sqref>H89</xm:sqref>
        </x14:conditionalFormatting>
        <x14:conditionalFormatting xmlns:xm="http://schemas.microsoft.com/office/excel/2006/main">
          <x14:cfRule type="cellIs" priority="347" operator="equal" id="{BDBED3BF-5818-4A13-A890-5398A013D131}">
            <xm:f>Values!$A$22</xm:f>
            <x14:dxf>
              <fill>
                <patternFill>
                  <bgColor rgb="FF27B060"/>
                </patternFill>
              </fill>
            </x14:dxf>
          </x14:cfRule>
          <x14:cfRule type="cellIs" priority="353" operator="equal" id="{5199A60F-0170-4397-AEAB-DD50B4649669}">
            <xm:f>Values!$A$21</xm:f>
            <x14:dxf>
              <fill>
                <patternFill>
                  <bgColor rgb="FFF1C40F"/>
                </patternFill>
              </fill>
            </x14:dxf>
          </x14:cfRule>
          <x14:cfRule type="cellIs" priority="354" operator="equal" id="{BB3969DE-C17D-4A7E-986E-16B3FB7AFFE6}">
            <xm:f>Values!$A$20</xm:f>
            <x14:dxf>
              <fill>
                <patternFill>
                  <bgColor rgb="FFF39C12"/>
                </patternFill>
              </fill>
            </x14:dxf>
          </x14:cfRule>
          <x14:cfRule type="cellIs" priority="355" operator="equal" id="{035965E6-2D4C-4ABD-968D-813B9E15D11E}">
            <xm:f>Values!$A$19</xm:f>
            <x14:dxf>
              <fill>
                <patternFill>
                  <bgColor rgb="FFE67E22"/>
                </patternFill>
              </fill>
            </x14:dxf>
          </x14:cfRule>
          <x14:cfRule type="cellIs" priority="356" operator="equal" id="{C6191F0D-E73B-4212-AB7C-24FCE4D6E379}">
            <xm:f>Values!$A$18</xm:f>
            <x14:dxf>
              <fill>
                <patternFill>
                  <bgColor rgb="FFE74C3C"/>
                </patternFill>
              </fill>
            </x14:dxf>
          </x14:cfRule>
          <xm:sqref>I89</xm:sqref>
        </x14:conditionalFormatting>
        <x14:conditionalFormatting xmlns:xm="http://schemas.microsoft.com/office/excel/2006/main">
          <x14:cfRule type="cellIs" priority="348" operator="equal" id="{6ACD05FE-A5E7-4303-98C8-E80C5ED2B1E4}">
            <xm:f>Values!$A$29</xm:f>
            <x14:dxf>
              <fill>
                <patternFill>
                  <bgColor rgb="FF27AE60"/>
                </patternFill>
              </fill>
            </x14:dxf>
          </x14:cfRule>
          <x14:cfRule type="cellIs" priority="350" operator="equal" id="{482F0E0A-8243-4F50-A814-A9580CF2769C}">
            <xm:f>Values!$A$27</xm:f>
            <x14:dxf>
              <fill>
                <patternFill>
                  <bgColor rgb="FFF39C12"/>
                </patternFill>
              </fill>
            </x14:dxf>
          </x14:cfRule>
          <x14:cfRule type="cellIs" priority="351" operator="equal" id="{626F6C14-C96F-457F-94CE-680765597426}">
            <xm:f>Values!$A$26</xm:f>
            <x14:dxf>
              <fill>
                <patternFill>
                  <bgColor rgb="FFE67E22"/>
                </patternFill>
              </fill>
            </x14:dxf>
          </x14:cfRule>
          <x14:cfRule type="cellIs" priority="352" operator="equal" id="{3CD58D8A-6FF6-4957-85CA-FF2AEC42C63D}">
            <xm:f>Values!$A$25</xm:f>
            <x14:dxf>
              <fill>
                <patternFill>
                  <bgColor rgb="FFE74C3C"/>
                </patternFill>
              </fill>
            </x14:dxf>
          </x14:cfRule>
          <xm:sqref>J89</xm:sqref>
        </x14:conditionalFormatting>
        <x14:conditionalFormatting xmlns:xm="http://schemas.microsoft.com/office/excel/2006/main">
          <x14:cfRule type="cellIs" priority="349" operator="equal" id="{1A8A5FAD-EB78-4C1B-9B95-B9DA756ED5B9}">
            <xm:f>Values!$A$28</xm:f>
            <x14:dxf>
              <fill>
                <patternFill>
                  <bgColor rgb="FFF1C40F"/>
                </patternFill>
              </fill>
            </x14:dxf>
          </x14:cfRule>
          <xm:sqref>J89</xm:sqref>
        </x14:conditionalFormatting>
        <x14:conditionalFormatting xmlns:xm="http://schemas.microsoft.com/office/excel/2006/main">
          <x14:cfRule type="cellIs" priority="341" operator="equal" id="{6E67DEEA-2456-4597-B978-B91A9884D805}">
            <xm:f>Values!$A$8</xm:f>
            <x14:dxf>
              <fill>
                <patternFill>
                  <bgColor rgb="FF27AE60"/>
                </patternFill>
              </fill>
            </x14:dxf>
          </x14:cfRule>
          <x14:cfRule type="cellIs" priority="342" operator="equal" id="{F80A3CAF-F3E6-40FE-8F2F-F21835438116}">
            <xm:f>Values!$A$7</xm:f>
            <x14:dxf>
              <fill>
                <patternFill>
                  <bgColor rgb="FFF1C40F"/>
                </patternFill>
              </fill>
            </x14:dxf>
          </x14:cfRule>
          <x14:cfRule type="cellIs" priority="343" operator="equal" id="{EB85B271-FE4E-4E54-B108-98603FB93392}">
            <xm:f>Values!$A$6</xm:f>
            <x14:dxf>
              <fill>
                <patternFill>
                  <bgColor rgb="FFF39C12"/>
                </patternFill>
              </fill>
            </x14:dxf>
          </x14:cfRule>
          <x14:cfRule type="cellIs" priority="344" operator="equal" id="{58AFC46D-A21E-4B1A-BBD7-A68669087D58}">
            <xm:f>Values!$A$5</xm:f>
            <x14:dxf>
              <fill>
                <patternFill>
                  <bgColor rgb="FFE67E22"/>
                </patternFill>
              </fill>
            </x14:dxf>
          </x14:cfRule>
          <x14:cfRule type="cellIs" priority="345" operator="equal" id="{1F6EB490-4C84-47F4-AC45-75E656C21507}">
            <xm:f>Values!$A$4</xm:f>
            <x14:dxf>
              <fill>
                <patternFill>
                  <bgColor rgb="FFE74C3C"/>
                </patternFill>
              </fill>
            </x14:dxf>
          </x14:cfRule>
          <xm:sqref>G88</xm:sqref>
        </x14:conditionalFormatting>
        <x14:conditionalFormatting xmlns:xm="http://schemas.microsoft.com/office/excel/2006/main">
          <x14:cfRule type="cellIs" priority="326" operator="equal" id="{F6C5ECC2-10BA-4739-BE3C-52B301A31285}">
            <xm:f>Values!$A$15</xm:f>
            <x14:dxf>
              <fill>
                <patternFill>
                  <bgColor rgb="FF27AE60"/>
                </patternFill>
              </fill>
            </x14:dxf>
          </x14:cfRule>
          <x14:cfRule type="cellIs" priority="337" operator="equal" id="{9E9C9E39-3B7E-4141-8652-705930498E49}">
            <xm:f>Values!$A$14</xm:f>
            <x14:dxf>
              <fill>
                <patternFill>
                  <bgColor rgb="FFF1C40F"/>
                </patternFill>
              </fill>
            </x14:dxf>
          </x14:cfRule>
          <x14:cfRule type="cellIs" priority="338" operator="equal" id="{12802CD3-AEE6-42AD-A5FA-D6AC2EAEF67E}">
            <xm:f>Values!$A$13</xm:f>
            <x14:dxf>
              <fill>
                <patternFill>
                  <bgColor rgb="FFF39C12"/>
                </patternFill>
              </fill>
            </x14:dxf>
          </x14:cfRule>
          <x14:cfRule type="cellIs" priority="339" operator="equal" id="{3C078962-1F41-4B73-99C9-A0558E855A7D}">
            <xm:f>Values!$A$12</xm:f>
            <x14:dxf>
              <fill>
                <patternFill>
                  <bgColor rgb="FFE67E22"/>
                </patternFill>
              </fill>
            </x14:dxf>
          </x14:cfRule>
          <x14:cfRule type="cellIs" priority="340" operator="equal" id="{E34A33F4-4550-485F-88F0-032C94778D18}">
            <xm:f>Values!$A$11</xm:f>
            <x14:dxf>
              <fill>
                <patternFill>
                  <bgColor rgb="FFE74C3C"/>
                </patternFill>
              </fill>
            </x14:dxf>
          </x14:cfRule>
          <xm:sqref>H88</xm:sqref>
        </x14:conditionalFormatting>
        <x14:conditionalFormatting xmlns:xm="http://schemas.microsoft.com/office/excel/2006/main">
          <x14:cfRule type="cellIs" priority="327" operator="equal" id="{F79B7FC3-BBC9-4F75-B3BB-CC8672496C09}">
            <xm:f>Values!$A$22</xm:f>
            <x14:dxf>
              <fill>
                <patternFill>
                  <bgColor rgb="FF27B060"/>
                </patternFill>
              </fill>
            </x14:dxf>
          </x14:cfRule>
          <x14:cfRule type="cellIs" priority="333" operator="equal" id="{8BA01E1A-AFA3-4C04-9ED5-BB9BCA63827F}">
            <xm:f>Values!$A$21</xm:f>
            <x14:dxf>
              <fill>
                <patternFill>
                  <bgColor rgb="FFF1C40F"/>
                </patternFill>
              </fill>
            </x14:dxf>
          </x14:cfRule>
          <x14:cfRule type="cellIs" priority="334" operator="equal" id="{FFCD226E-088C-4EBA-AD92-FE7DE64C91B2}">
            <xm:f>Values!$A$20</xm:f>
            <x14:dxf>
              <fill>
                <patternFill>
                  <bgColor rgb="FFF39C12"/>
                </patternFill>
              </fill>
            </x14:dxf>
          </x14:cfRule>
          <x14:cfRule type="cellIs" priority="335" operator="equal" id="{863C7615-162E-4367-B5B8-8F14806D5726}">
            <xm:f>Values!$A$19</xm:f>
            <x14:dxf>
              <fill>
                <patternFill>
                  <bgColor rgb="FFE67E22"/>
                </patternFill>
              </fill>
            </x14:dxf>
          </x14:cfRule>
          <x14:cfRule type="cellIs" priority="336" operator="equal" id="{7B82E714-A2D3-4E9C-8DD0-028B26BC7037}">
            <xm:f>Values!$A$18</xm:f>
            <x14:dxf>
              <fill>
                <patternFill>
                  <bgColor rgb="FFE74C3C"/>
                </patternFill>
              </fill>
            </x14:dxf>
          </x14:cfRule>
          <xm:sqref>I88</xm:sqref>
        </x14:conditionalFormatting>
        <x14:conditionalFormatting xmlns:xm="http://schemas.microsoft.com/office/excel/2006/main">
          <x14:cfRule type="cellIs" priority="328" operator="equal" id="{E094F3AB-72AA-4D45-B7A4-C94B1816EEDA}">
            <xm:f>Values!$A$29</xm:f>
            <x14:dxf>
              <fill>
                <patternFill>
                  <bgColor rgb="FF27AE60"/>
                </patternFill>
              </fill>
            </x14:dxf>
          </x14:cfRule>
          <x14:cfRule type="cellIs" priority="330" operator="equal" id="{7FA5FEF5-6672-4EE1-8152-C3FF71614DE5}">
            <xm:f>Values!$A$27</xm:f>
            <x14:dxf>
              <fill>
                <patternFill>
                  <bgColor rgb="FFF39C12"/>
                </patternFill>
              </fill>
            </x14:dxf>
          </x14:cfRule>
          <x14:cfRule type="cellIs" priority="331" operator="equal" id="{4B03063D-2BE2-4977-968A-ED2F67BCF6E2}">
            <xm:f>Values!$A$26</xm:f>
            <x14:dxf>
              <fill>
                <patternFill>
                  <bgColor rgb="FFE67E22"/>
                </patternFill>
              </fill>
            </x14:dxf>
          </x14:cfRule>
          <x14:cfRule type="cellIs" priority="332" operator="equal" id="{2F65B3EC-312D-42B9-B92A-E231CEFC8795}">
            <xm:f>Values!$A$25</xm:f>
            <x14:dxf>
              <fill>
                <patternFill>
                  <bgColor rgb="FFE74C3C"/>
                </patternFill>
              </fill>
            </x14:dxf>
          </x14:cfRule>
          <xm:sqref>J88</xm:sqref>
        </x14:conditionalFormatting>
        <x14:conditionalFormatting xmlns:xm="http://schemas.microsoft.com/office/excel/2006/main">
          <x14:cfRule type="cellIs" priority="329" operator="equal" id="{8D99EBF6-3464-4B69-A02C-0F25A35B5AF0}">
            <xm:f>Values!$A$28</xm:f>
            <x14:dxf>
              <fill>
                <patternFill>
                  <bgColor rgb="FFF1C40F"/>
                </patternFill>
              </fill>
            </x14:dxf>
          </x14:cfRule>
          <xm:sqref>J88</xm:sqref>
        </x14:conditionalFormatting>
        <x14:conditionalFormatting xmlns:xm="http://schemas.microsoft.com/office/excel/2006/main">
          <x14:cfRule type="cellIs" priority="321" operator="equal" id="{1C0A0BBB-8305-49D7-B3C0-4531813084B7}">
            <xm:f>Values!$A$8</xm:f>
            <x14:dxf>
              <fill>
                <patternFill>
                  <bgColor rgb="FF27AE60"/>
                </patternFill>
              </fill>
            </x14:dxf>
          </x14:cfRule>
          <x14:cfRule type="cellIs" priority="322" operator="equal" id="{AC5B9D25-E2B4-4C86-8724-174FF623165B}">
            <xm:f>Values!$A$7</xm:f>
            <x14:dxf>
              <fill>
                <patternFill>
                  <bgColor rgb="FFF1C40F"/>
                </patternFill>
              </fill>
            </x14:dxf>
          </x14:cfRule>
          <x14:cfRule type="cellIs" priority="323" operator="equal" id="{D475CC83-FA78-4401-A856-673FAA19505B}">
            <xm:f>Values!$A$6</xm:f>
            <x14:dxf>
              <fill>
                <patternFill>
                  <bgColor rgb="FFF39C12"/>
                </patternFill>
              </fill>
            </x14:dxf>
          </x14:cfRule>
          <x14:cfRule type="cellIs" priority="324" operator="equal" id="{E672F1F9-B7B0-4C77-9876-8154066FED7D}">
            <xm:f>Values!$A$5</xm:f>
            <x14:dxf>
              <fill>
                <patternFill>
                  <bgColor rgb="FFE67E22"/>
                </patternFill>
              </fill>
            </x14:dxf>
          </x14:cfRule>
          <x14:cfRule type="cellIs" priority="325" operator="equal" id="{19B5AC50-A940-4276-970B-567F2692C10D}">
            <xm:f>Values!$A$4</xm:f>
            <x14:dxf>
              <fill>
                <patternFill>
                  <bgColor rgb="FFE74C3C"/>
                </patternFill>
              </fill>
            </x14:dxf>
          </x14:cfRule>
          <xm:sqref>G87</xm:sqref>
        </x14:conditionalFormatting>
        <x14:conditionalFormatting xmlns:xm="http://schemas.microsoft.com/office/excel/2006/main">
          <x14:cfRule type="cellIs" priority="306" operator="equal" id="{1D9B4CB9-2ABA-4D80-9C96-0B6DE063C340}">
            <xm:f>Values!$A$15</xm:f>
            <x14:dxf>
              <fill>
                <patternFill>
                  <bgColor rgb="FF27AE60"/>
                </patternFill>
              </fill>
            </x14:dxf>
          </x14:cfRule>
          <x14:cfRule type="cellIs" priority="317" operator="equal" id="{E9327C6C-3DD6-420B-A96B-FA2E78DAE9B1}">
            <xm:f>Values!$A$14</xm:f>
            <x14:dxf>
              <fill>
                <patternFill>
                  <bgColor rgb="FFF1C40F"/>
                </patternFill>
              </fill>
            </x14:dxf>
          </x14:cfRule>
          <x14:cfRule type="cellIs" priority="318" operator="equal" id="{A87F905F-CC01-4DB4-9678-1F687EA25AD8}">
            <xm:f>Values!$A$13</xm:f>
            <x14:dxf>
              <fill>
                <patternFill>
                  <bgColor rgb="FFF39C12"/>
                </patternFill>
              </fill>
            </x14:dxf>
          </x14:cfRule>
          <x14:cfRule type="cellIs" priority="319" operator="equal" id="{0AF84A4F-977F-471A-A331-47D4B92B48AF}">
            <xm:f>Values!$A$12</xm:f>
            <x14:dxf>
              <fill>
                <patternFill>
                  <bgColor rgb="FFE67E22"/>
                </patternFill>
              </fill>
            </x14:dxf>
          </x14:cfRule>
          <x14:cfRule type="cellIs" priority="320" operator="equal" id="{8628C65A-A37C-4053-BE37-DFEC36E09AB7}">
            <xm:f>Values!$A$11</xm:f>
            <x14:dxf>
              <fill>
                <patternFill>
                  <bgColor rgb="FFE74C3C"/>
                </patternFill>
              </fill>
            </x14:dxf>
          </x14:cfRule>
          <xm:sqref>H87</xm:sqref>
        </x14:conditionalFormatting>
        <x14:conditionalFormatting xmlns:xm="http://schemas.microsoft.com/office/excel/2006/main">
          <x14:cfRule type="cellIs" priority="307" operator="equal" id="{74FBEB9E-43F6-457B-B9C2-60E4A03177FD}">
            <xm:f>Values!$A$22</xm:f>
            <x14:dxf>
              <fill>
                <patternFill>
                  <bgColor rgb="FF27B060"/>
                </patternFill>
              </fill>
            </x14:dxf>
          </x14:cfRule>
          <x14:cfRule type="cellIs" priority="313" operator="equal" id="{0915CE17-7897-4AF8-A54C-BF47F5873687}">
            <xm:f>Values!$A$21</xm:f>
            <x14:dxf>
              <fill>
                <patternFill>
                  <bgColor rgb="FFF1C40F"/>
                </patternFill>
              </fill>
            </x14:dxf>
          </x14:cfRule>
          <x14:cfRule type="cellIs" priority="314" operator="equal" id="{38B7BFE2-3C80-4537-987B-652212E859DE}">
            <xm:f>Values!$A$20</xm:f>
            <x14:dxf>
              <fill>
                <patternFill>
                  <bgColor rgb="FFF39C12"/>
                </patternFill>
              </fill>
            </x14:dxf>
          </x14:cfRule>
          <x14:cfRule type="cellIs" priority="315" operator="equal" id="{F6822E2A-2767-4729-A9FC-3CFAD5FB1CD9}">
            <xm:f>Values!$A$19</xm:f>
            <x14:dxf>
              <fill>
                <patternFill>
                  <bgColor rgb="FFE67E22"/>
                </patternFill>
              </fill>
            </x14:dxf>
          </x14:cfRule>
          <x14:cfRule type="cellIs" priority="316" operator="equal" id="{6966BAA3-FDDC-46A3-A942-F1FC18B77CF0}">
            <xm:f>Values!$A$18</xm:f>
            <x14:dxf>
              <fill>
                <patternFill>
                  <bgColor rgb="FFE74C3C"/>
                </patternFill>
              </fill>
            </x14:dxf>
          </x14:cfRule>
          <xm:sqref>I87</xm:sqref>
        </x14:conditionalFormatting>
        <x14:conditionalFormatting xmlns:xm="http://schemas.microsoft.com/office/excel/2006/main">
          <x14:cfRule type="cellIs" priority="308" operator="equal" id="{E63E51BC-4223-4F0C-A9B2-76B0654407CA}">
            <xm:f>Values!$A$29</xm:f>
            <x14:dxf>
              <fill>
                <patternFill>
                  <bgColor rgb="FF27AE60"/>
                </patternFill>
              </fill>
            </x14:dxf>
          </x14:cfRule>
          <x14:cfRule type="cellIs" priority="310" operator="equal" id="{745D8A50-3033-406D-A064-5D3090CA2203}">
            <xm:f>Values!$A$27</xm:f>
            <x14:dxf>
              <fill>
                <patternFill>
                  <bgColor rgb="FFF39C12"/>
                </patternFill>
              </fill>
            </x14:dxf>
          </x14:cfRule>
          <x14:cfRule type="cellIs" priority="311" operator="equal" id="{D914FCBD-E8EE-498B-8616-74DA8C07A4EF}">
            <xm:f>Values!$A$26</xm:f>
            <x14:dxf>
              <fill>
                <patternFill>
                  <bgColor rgb="FFE67E22"/>
                </patternFill>
              </fill>
            </x14:dxf>
          </x14:cfRule>
          <x14:cfRule type="cellIs" priority="312" operator="equal" id="{D4737F32-B787-4F8B-BD09-F1421F209B9A}">
            <xm:f>Values!$A$25</xm:f>
            <x14:dxf>
              <fill>
                <patternFill>
                  <bgColor rgb="FFE74C3C"/>
                </patternFill>
              </fill>
            </x14:dxf>
          </x14:cfRule>
          <xm:sqref>J87</xm:sqref>
        </x14:conditionalFormatting>
        <x14:conditionalFormatting xmlns:xm="http://schemas.microsoft.com/office/excel/2006/main">
          <x14:cfRule type="cellIs" priority="309" operator="equal" id="{8544C1CA-E9E4-4EA0-9DA1-A76266B9C43E}">
            <xm:f>Values!$A$28</xm:f>
            <x14:dxf>
              <fill>
                <patternFill>
                  <bgColor rgb="FFF1C40F"/>
                </patternFill>
              </fill>
            </x14:dxf>
          </x14:cfRule>
          <xm:sqref>J87</xm:sqref>
        </x14:conditionalFormatting>
        <x14:conditionalFormatting xmlns:xm="http://schemas.microsoft.com/office/excel/2006/main">
          <x14:cfRule type="cellIs" priority="301" operator="equal" id="{661F9B9D-1B40-4785-93A2-AAE034881D98}">
            <xm:f>Values!$A$8</xm:f>
            <x14:dxf>
              <fill>
                <patternFill>
                  <bgColor rgb="FF27AE60"/>
                </patternFill>
              </fill>
            </x14:dxf>
          </x14:cfRule>
          <x14:cfRule type="cellIs" priority="302" operator="equal" id="{A7DDB8B0-828E-4152-B25F-D4494D685FBA}">
            <xm:f>Values!$A$7</xm:f>
            <x14:dxf>
              <fill>
                <patternFill>
                  <bgColor rgb="FFF1C40F"/>
                </patternFill>
              </fill>
            </x14:dxf>
          </x14:cfRule>
          <x14:cfRule type="cellIs" priority="303" operator="equal" id="{597BC18A-3B6B-46AA-8DCF-C44CDE0250AE}">
            <xm:f>Values!$A$6</xm:f>
            <x14:dxf>
              <fill>
                <patternFill>
                  <bgColor rgb="FFF39C12"/>
                </patternFill>
              </fill>
            </x14:dxf>
          </x14:cfRule>
          <x14:cfRule type="cellIs" priority="304" operator="equal" id="{13EFB5DF-A107-49B3-81CF-EE1C242E6DCD}">
            <xm:f>Values!$A$5</xm:f>
            <x14:dxf>
              <fill>
                <patternFill>
                  <bgColor rgb="FFE67E22"/>
                </patternFill>
              </fill>
            </x14:dxf>
          </x14:cfRule>
          <x14:cfRule type="cellIs" priority="305" operator="equal" id="{879D2485-74EC-4143-80CF-9645E29B622F}">
            <xm:f>Values!$A$4</xm:f>
            <x14:dxf>
              <fill>
                <patternFill>
                  <bgColor rgb="FFE74C3C"/>
                </patternFill>
              </fill>
            </x14:dxf>
          </x14:cfRule>
          <xm:sqref>G86</xm:sqref>
        </x14:conditionalFormatting>
        <x14:conditionalFormatting xmlns:xm="http://schemas.microsoft.com/office/excel/2006/main">
          <x14:cfRule type="cellIs" priority="286" operator="equal" id="{1796F2F3-3E78-4DE5-9E49-9DADF094D668}">
            <xm:f>Values!$A$15</xm:f>
            <x14:dxf>
              <fill>
                <patternFill>
                  <bgColor rgb="FF27AE60"/>
                </patternFill>
              </fill>
            </x14:dxf>
          </x14:cfRule>
          <x14:cfRule type="cellIs" priority="297" operator="equal" id="{EBFBA36A-A832-4252-B215-95C931101C21}">
            <xm:f>Values!$A$14</xm:f>
            <x14:dxf>
              <fill>
                <patternFill>
                  <bgColor rgb="FFF1C40F"/>
                </patternFill>
              </fill>
            </x14:dxf>
          </x14:cfRule>
          <x14:cfRule type="cellIs" priority="298" operator="equal" id="{3401E257-94A9-4D68-8E99-00023EAFD550}">
            <xm:f>Values!$A$13</xm:f>
            <x14:dxf>
              <fill>
                <patternFill>
                  <bgColor rgb="FFF39C12"/>
                </patternFill>
              </fill>
            </x14:dxf>
          </x14:cfRule>
          <x14:cfRule type="cellIs" priority="299" operator="equal" id="{0B6DDC45-2268-4B47-BA47-85A1F5F4F98E}">
            <xm:f>Values!$A$12</xm:f>
            <x14:dxf>
              <fill>
                <patternFill>
                  <bgColor rgb="FFE67E22"/>
                </patternFill>
              </fill>
            </x14:dxf>
          </x14:cfRule>
          <x14:cfRule type="cellIs" priority="300" operator="equal" id="{78ED573E-D4B3-4B39-BE60-E0293F36A9D3}">
            <xm:f>Values!$A$11</xm:f>
            <x14:dxf>
              <fill>
                <patternFill>
                  <bgColor rgb="FFE74C3C"/>
                </patternFill>
              </fill>
            </x14:dxf>
          </x14:cfRule>
          <xm:sqref>H86</xm:sqref>
        </x14:conditionalFormatting>
        <x14:conditionalFormatting xmlns:xm="http://schemas.microsoft.com/office/excel/2006/main">
          <x14:cfRule type="cellIs" priority="287" operator="equal" id="{15A20A9D-0171-402C-B3F9-5A5D42AA16C3}">
            <xm:f>Values!$A$22</xm:f>
            <x14:dxf>
              <fill>
                <patternFill>
                  <bgColor rgb="FF27B060"/>
                </patternFill>
              </fill>
            </x14:dxf>
          </x14:cfRule>
          <x14:cfRule type="cellIs" priority="293" operator="equal" id="{29E95E1D-BAC6-44DF-9291-27E78C12B8AB}">
            <xm:f>Values!$A$21</xm:f>
            <x14:dxf>
              <fill>
                <patternFill>
                  <bgColor rgb="FFF1C40F"/>
                </patternFill>
              </fill>
            </x14:dxf>
          </x14:cfRule>
          <x14:cfRule type="cellIs" priority="294" operator="equal" id="{28AABAB3-48FB-4A5E-94F9-40E3E49AE406}">
            <xm:f>Values!$A$20</xm:f>
            <x14:dxf>
              <fill>
                <patternFill>
                  <bgColor rgb="FFF39C12"/>
                </patternFill>
              </fill>
            </x14:dxf>
          </x14:cfRule>
          <x14:cfRule type="cellIs" priority="295" operator="equal" id="{AFE16B1F-E5B3-4D16-82FA-CF55E379B034}">
            <xm:f>Values!$A$19</xm:f>
            <x14:dxf>
              <fill>
                <patternFill>
                  <bgColor rgb="FFE67E22"/>
                </patternFill>
              </fill>
            </x14:dxf>
          </x14:cfRule>
          <x14:cfRule type="cellIs" priority="296" operator="equal" id="{52C1FDE2-074C-49C2-9DCA-C9A42277E386}">
            <xm:f>Values!$A$18</xm:f>
            <x14:dxf>
              <fill>
                <patternFill>
                  <bgColor rgb="FFE74C3C"/>
                </patternFill>
              </fill>
            </x14:dxf>
          </x14:cfRule>
          <xm:sqref>I86</xm:sqref>
        </x14:conditionalFormatting>
        <x14:conditionalFormatting xmlns:xm="http://schemas.microsoft.com/office/excel/2006/main">
          <x14:cfRule type="cellIs" priority="288" operator="equal" id="{DD2A9E3D-FC9D-4A18-8556-F65D66CFAFFE}">
            <xm:f>Values!$A$29</xm:f>
            <x14:dxf>
              <fill>
                <patternFill>
                  <bgColor rgb="FF27AE60"/>
                </patternFill>
              </fill>
            </x14:dxf>
          </x14:cfRule>
          <x14:cfRule type="cellIs" priority="290" operator="equal" id="{6BC01350-54A0-4F6C-A92A-84F501924C3A}">
            <xm:f>Values!$A$27</xm:f>
            <x14:dxf>
              <fill>
                <patternFill>
                  <bgColor rgb="FFF39C12"/>
                </patternFill>
              </fill>
            </x14:dxf>
          </x14:cfRule>
          <x14:cfRule type="cellIs" priority="291" operator="equal" id="{473216DE-6597-4DE7-B841-8846B54F7C0B}">
            <xm:f>Values!$A$26</xm:f>
            <x14:dxf>
              <fill>
                <patternFill>
                  <bgColor rgb="FFE67E22"/>
                </patternFill>
              </fill>
            </x14:dxf>
          </x14:cfRule>
          <x14:cfRule type="cellIs" priority="292" operator="equal" id="{1C7A581B-21CA-44B7-B170-E0B34B65A47D}">
            <xm:f>Values!$A$25</xm:f>
            <x14:dxf>
              <fill>
                <patternFill>
                  <bgColor rgb="FFE74C3C"/>
                </patternFill>
              </fill>
            </x14:dxf>
          </x14:cfRule>
          <xm:sqref>J86</xm:sqref>
        </x14:conditionalFormatting>
        <x14:conditionalFormatting xmlns:xm="http://schemas.microsoft.com/office/excel/2006/main">
          <x14:cfRule type="cellIs" priority="289" operator="equal" id="{170B16A7-22DE-4542-A730-766C8AC51BE8}">
            <xm:f>Values!$A$28</xm:f>
            <x14:dxf>
              <fill>
                <patternFill>
                  <bgColor rgb="FFF1C40F"/>
                </patternFill>
              </fill>
            </x14:dxf>
          </x14:cfRule>
          <xm:sqref>J86</xm:sqref>
        </x14:conditionalFormatting>
        <x14:conditionalFormatting xmlns:xm="http://schemas.microsoft.com/office/excel/2006/main">
          <x14:cfRule type="cellIs" priority="281" operator="equal" id="{6910D6C8-8C37-4DB6-9C02-F7075C81BE86}">
            <xm:f>Values!$A$8</xm:f>
            <x14:dxf>
              <fill>
                <patternFill>
                  <bgColor rgb="FF27AE60"/>
                </patternFill>
              </fill>
            </x14:dxf>
          </x14:cfRule>
          <x14:cfRule type="cellIs" priority="282" operator="equal" id="{853A5CAC-4727-4F10-AA6F-C190C5E9FF5F}">
            <xm:f>Values!$A$7</xm:f>
            <x14:dxf>
              <fill>
                <patternFill>
                  <bgColor rgb="FFF1C40F"/>
                </patternFill>
              </fill>
            </x14:dxf>
          </x14:cfRule>
          <x14:cfRule type="cellIs" priority="283" operator="equal" id="{73462906-D571-4878-8029-51B3E17EA8C8}">
            <xm:f>Values!$A$6</xm:f>
            <x14:dxf>
              <fill>
                <patternFill>
                  <bgColor rgb="FFF39C12"/>
                </patternFill>
              </fill>
            </x14:dxf>
          </x14:cfRule>
          <x14:cfRule type="cellIs" priority="284" operator="equal" id="{392A8100-014B-48D4-B598-86E4174A0537}">
            <xm:f>Values!$A$5</xm:f>
            <x14:dxf>
              <fill>
                <patternFill>
                  <bgColor rgb="FFE67E22"/>
                </patternFill>
              </fill>
            </x14:dxf>
          </x14:cfRule>
          <x14:cfRule type="cellIs" priority="285" operator="equal" id="{C4EB1152-BB3D-4CFB-A656-748E643655E5}">
            <xm:f>Values!$A$4</xm:f>
            <x14:dxf>
              <fill>
                <patternFill>
                  <bgColor rgb="FFE74C3C"/>
                </patternFill>
              </fill>
            </x14:dxf>
          </x14:cfRule>
          <xm:sqref>G85</xm:sqref>
        </x14:conditionalFormatting>
        <x14:conditionalFormatting xmlns:xm="http://schemas.microsoft.com/office/excel/2006/main">
          <x14:cfRule type="cellIs" priority="266" operator="equal" id="{016276B8-BB9D-4363-AD4C-F3EE8520330D}">
            <xm:f>Values!$A$15</xm:f>
            <x14:dxf>
              <fill>
                <patternFill>
                  <bgColor rgb="FF27AE60"/>
                </patternFill>
              </fill>
            </x14:dxf>
          </x14:cfRule>
          <x14:cfRule type="cellIs" priority="277" operator="equal" id="{ED292438-02EE-421C-83EA-0FF8B7222273}">
            <xm:f>Values!$A$14</xm:f>
            <x14:dxf>
              <fill>
                <patternFill>
                  <bgColor rgb="FFF1C40F"/>
                </patternFill>
              </fill>
            </x14:dxf>
          </x14:cfRule>
          <x14:cfRule type="cellIs" priority="278" operator="equal" id="{0C9CAA2E-979A-46DB-B508-54A502BC5BBE}">
            <xm:f>Values!$A$13</xm:f>
            <x14:dxf>
              <fill>
                <patternFill>
                  <bgColor rgb="FFF39C12"/>
                </patternFill>
              </fill>
            </x14:dxf>
          </x14:cfRule>
          <x14:cfRule type="cellIs" priority="279" operator="equal" id="{7CC1CDD0-F199-4113-9A74-06A6CF20EB5E}">
            <xm:f>Values!$A$12</xm:f>
            <x14:dxf>
              <fill>
                <patternFill>
                  <bgColor rgb="FFE67E22"/>
                </patternFill>
              </fill>
            </x14:dxf>
          </x14:cfRule>
          <x14:cfRule type="cellIs" priority="280" operator="equal" id="{BC0B1F66-3F25-483F-B6C5-FA15D422379F}">
            <xm:f>Values!$A$11</xm:f>
            <x14:dxf>
              <fill>
                <patternFill>
                  <bgColor rgb="FFE74C3C"/>
                </patternFill>
              </fill>
            </x14:dxf>
          </x14:cfRule>
          <xm:sqref>H85</xm:sqref>
        </x14:conditionalFormatting>
        <x14:conditionalFormatting xmlns:xm="http://schemas.microsoft.com/office/excel/2006/main">
          <x14:cfRule type="cellIs" priority="267" operator="equal" id="{A490019E-5379-45AA-9691-1BECA6157CB7}">
            <xm:f>Values!$A$22</xm:f>
            <x14:dxf>
              <fill>
                <patternFill>
                  <bgColor rgb="FF27B060"/>
                </patternFill>
              </fill>
            </x14:dxf>
          </x14:cfRule>
          <x14:cfRule type="cellIs" priority="273" operator="equal" id="{FF3F071A-4F08-4875-A89A-D227343FC64F}">
            <xm:f>Values!$A$21</xm:f>
            <x14:dxf>
              <fill>
                <patternFill>
                  <bgColor rgb="FFF1C40F"/>
                </patternFill>
              </fill>
            </x14:dxf>
          </x14:cfRule>
          <x14:cfRule type="cellIs" priority="274" operator="equal" id="{1430D2A3-5E05-4141-A14D-80CDABD87668}">
            <xm:f>Values!$A$20</xm:f>
            <x14:dxf>
              <fill>
                <patternFill>
                  <bgColor rgb="FFF39C12"/>
                </patternFill>
              </fill>
            </x14:dxf>
          </x14:cfRule>
          <x14:cfRule type="cellIs" priority="275" operator="equal" id="{35D4F590-CD3E-4CC9-A161-942D0F5AC935}">
            <xm:f>Values!$A$19</xm:f>
            <x14:dxf>
              <fill>
                <patternFill>
                  <bgColor rgb="FFE67E22"/>
                </patternFill>
              </fill>
            </x14:dxf>
          </x14:cfRule>
          <x14:cfRule type="cellIs" priority="276" operator="equal" id="{E8CF74F8-0FCB-47B4-BAC6-DE617C2BD778}">
            <xm:f>Values!$A$18</xm:f>
            <x14:dxf>
              <fill>
                <patternFill>
                  <bgColor rgb="FFE74C3C"/>
                </patternFill>
              </fill>
            </x14:dxf>
          </x14:cfRule>
          <xm:sqref>I85</xm:sqref>
        </x14:conditionalFormatting>
        <x14:conditionalFormatting xmlns:xm="http://schemas.microsoft.com/office/excel/2006/main">
          <x14:cfRule type="cellIs" priority="268" operator="equal" id="{7F5B483F-6ABB-480D-830B-1A53ADA2F3B0}">
            <xm:f>Values!$A$29</xm:f>
            <x14:dxf>
              <fill>
                <patternFill>
                  <bgColor rgb="FF27AE60"/>
                </patternFill>
              </fill>
            </x14:dxf>
          </x14:cfRule>
          <x14:cfRule type="cellIs" priority="270" operator="equal" id="{AF328E21-57E2-480B-8BC6-27D1EBF5F48E}">
            <xm:f>Values!$A$27</xm:f>
            <x14:dxf>
              <fill>
                <patternFill>
                  <bgColor rgb="FFF39C12"/>
                </patternFill>
              </fill>
            </x14:dxf>
          </x14:cfRule>
          <x14:cfRule type="cellIs" priority="271" operator="equal" id="{67090A03-096C-44CC-8FA6-535B5FB359D0}">
            <xm:f>Values!$A$26</xm:f>
            <x14:dxf>
              <fill>
                <patternFill>
                  <bgColor rgb="FFE67E22"/>
                </patternFill>
              </fill>
            </x14:dxf>
          </x14:cfRule>
          <x14:cfRule type="cellIs" priority="272" operator="equal" id="{849CDAD1-F430-42C3-ACCC-B0F491676A7B}">
            <xm:f>Values!$A$25</xm:f>
            <x14:dxf>
              <fill>
                <patternFill>
                  <bgColor rgb="FFE74C3C"/>
                </patternFill>
              </fill>
            </x14:dxf>
          </x14:cfRule>
          <xm:sqref>J85</xm:sqref>
        </x14:conditionalFormatting>
        <x14:conditionalFormatting xmlns:xm="http://schemas.microsoft.com/office/excel/2006/main">
          <x14:cfRule type="cellIs" priority="269" operator="equal" id="{7922F226-A3BE-4816-B5BC-041D0D8DB95A}">
            <xm:f>Values!$A$28</xm:f>
            <x14:dxf>
              <fill>
                <patternFill>
                  <bgColor rgb="FFF1C40F"/>
                </patternFill>
              </fill>
            </x14:dxf>
          </x14:cfRule>
          <xm:sqref>J85</xm:sqref>
        </x14:conditionalFormatting>
        <x14:conditionalFormatting xmlns:xm="http://schemas.microsoft.com/office/excel/2006/main">
          <x14:cfRule type="cellIs" priority="261" operator="equal" id="{674F38DB-3CA8-430D-A792-C061751E4D25}">
            <xm:f>Values!$A$8</xm:f>
            <x14:dxf>
              <fill>
                <patternFill>
                  <bgColor rgb="FF27AE60"/>
                </patternFill>
              </fill>
            </x14:dxf>
          </x14:cfRule>
          <x14:cfRule type="cellIs" priority="262" operator="equal" id="{7C4156CC-04FA-4B0C-AE76-2ACDA8168E3D}">
            <xm:f>Values!$A$7</xm:f>
            <x14:dxf>
              <fill>
                <patternFill>
                  <bgColor rgb="FFF1C40F"/>
                </patternFill>
              </fill>
            </x14:dxf>
          </x14:cfRule>
          <x14:cfRule type="cellIs" priority="263" operator="equal" id="{34EF7D9F-2FD3-4771-B1AC-8674A9ECFF59}">
            <xm:f>Values!$A$6</xm:f>
            <x14:dxf>
              <fill>
                <patternFill>
                  <bgColor rgb="FFF39C12"/>
                </patternFill>
              </fill>
            </x14:dxf>
          </x14:cfRule>
          <x14:cfRule type="cellIs" priority="264" operator="equal" id="{553CC93E-B8E9-49AA-8DD6-074FA52B8496}">
            <xm:f>Values!$A$5</xm:f>
            <x14:dxf>
              <fill>
                <patternFill>
                  <bgColor rgb="FFE67E22"/>
                </patternFill>
              </fill>
            </x14:dxf>
          </x14:cfRule>
          <x14:cfRule type="cellIs" priority="265" operator="equal" id="{A3B7F966-3F24-4BAD-A68F-A25DDA0AF144}">
            <xm:f>Values!$A$4</xm:f>
            <x14:dxf>
              <fill>
                <patternFill>
                  <bgColor rgb="FFE74C3C"/>
                </patternFill>
              </fill>
            </x14:dxf>
          </x14:cfRule>
          <xm:sqref>G84</xm:sqref>
        </x14:conditionalFormatting>
        <x14:conditionalFormatting xmlns:xm="http://schemas.microsoft.com/office/excel/2006/main">
          <x14:cfRule type="cellIs" priority="246" operator="equal" id="{E47EBA19-7571-4480-9A8C-292E206B3520}">
            <xm:f>Values!$A$15</xm:f>
            <x14:dxf>
              <fill>
                <patternFill>
                  <bgColor rgb="FF27AE60"/>
                </patternFill>
              </fill>
            </x14:dxf>
          </x14:cfRule>
          <x14:cfRule type="cellIs" priority="257" operator="equal" id="{FFB74B3E-E298-4D9B-963E-78A61CF02BB9}">
            <xm:f>Values!$A$14</xm:f>
            <x14:dxf>
              <fill>
                <patternFill>
                  <bgColor rgb="FFF1C40F"/>
                </patternFill>
              </fill>
            </x14:dxf>
          </x14:cfRule>
          <x14:cfRule type="cellIs" priority="258" operator="equal" id="{C7898546-9A7E-4B52-A32A-72C575BF911C}">
            <xm:f>Values!$A$13</xm:f>
            <x14:dxf>
              <fill>
                <patternFill>
                  <bgColor rgb="FFF39C12"/>
                </patternFill>
              </fill>
            </x14:dxf>
          </x14:cfRule>
          <x14:cfRule type="cellIs" priority="259" operator="equal" id="{2BAD1645-F06F-43F7-8E56-14268ABF2710}">
            <xm:f>Values!$A$12</xm:f>
            <x14:dxf>
              <fill>
                <patternFill>
                  <bgColor rgb="FFE67E22"/>
                </patternFill>
              </fill>
            </x14:dxf>
          </x14:cfRule>
          <x14:cfRule type="cellIs" priority="260" operator="equal" id="{B88B37DD-C795-48CF-A422-4CBE276D7E05}">
            <xm:f>Values!$A$11</xm:f>
            <x14:dxf>
              <fill>
                <patternFill>
                  <bgColor rgb="FFE74C3C"/>
                </patternFill>
              </fill>
            </x14:dxf>
          </x14:cfRule>
          <xm:sqref>H84</xm:sqref>
        </x14:conditionalFormatting>
        <x14:conditionalFormatting xmlns:xm="http://schemas.microsoft.com/office/excel/2006/main">
          <x14:cfRule type="cellIs" priority="247" operator="equal" id="{6C0E9F5C-3054-49D5-A821-A4198B9AE876}">
            <xm:f>Values!$A$22</xm:f>
            <x14:dxf>
              <fill>
                <patternFill>
                  <bgColor rgb="FF27B060"/>
                </patternFill>
              </fill>
            </x14:dxf>
          </x14:cfRule>
          <x14:cfRule type="cellIs" priority="253" operator="equal" id="{2285E96C-DFAE-46D0-AED9-CB783FE517DA}">
            <xm:f>Values!$A$21</xm:f>
            <x14:dxf>
              <fill>
                <patternFill>
                  <bgColor rgb="FFF1C40F"/>
                </patternFill>
              </fill>
            </x14:dxf>
          </x14:cfRule>
          <x14:cfRule type="cellIs" priority="254" operator="equal" id="{BB33C721-22B3-422C-A1DF-3A45C2029BE0}">
            <xm:f>Values!$A$20</xm:f>
            <x14:dxf>
              <fill>
                <patternFill>
                  <bgColor rgb="FFF39C12"/>
                </patternFill>
              </fill>
            </x14:dxf>
          </x14:cfRule>
          <x14:cfRule type="cellIs" priority="255" operator="equal" id="{5C3FFD90-85E4-42D3-8FAF-7554D36E3D89}">
            <xm:f>Values!$A$19</xm:f>
            <x14:dxf>
              <fill>
                <patternFill>
                  <bgColor rgb="FFE67E22"/>
                </patternFill>
              </fill>
            </x14:dxf>
          </x14:cfRule>
          <x14:cfRule type="cellIs" priority="256" operator="equal" id="{15619D61-2DFD-4E38-84D4-322640631B4D}">
            <xm:f>Values!$A$18</xm:f>
            <x14:dxf>
              <fill>
                <patternFill>
                  <bgColor rgb="FFE74C3C"/>
                </patternFill>
              </fill>
            </x14:dxf>
          </x14:cfRule>
          <xm:sqref>I84</xm:sqref>
        </x14:conditionalFormatting>
        <x14:conditionalFormatting xmlns:xm="http://schemas.microsoft.com/office/excel/2006/main">
          <x14:cfRule type="cellIs" priority="248" operator="equal" id="{FC92E29B-8202-4E2B-BC9F-2CBAC13BF1A0}">
            <xm:f>Values!$A$29</xm:f>
            <x14:dxf>
              <fill>
                <patternFill>
                  <bgColor rgb="FF27AE60"/>
                </patternFill>
              </fill>
            </x14:dxf>
          </x14:cfRule>
          <x14:cfRule type="cellIs" priority="250" operator="equal" id="{9C6121E2-FA02-4544-9D57-3819A53C05FC}">
            <xm:f>Values!$A$27</xm:f>
            <x14:dxf>
              <fill>
                <patternFill>
                  <bgColor rgb="FFF39C12"/>
                </patternFill>
              </fill>
            </x14:dxf>
          </x14:cfRule>
          <x14:cfRule type="cellIs" priority="251" operator="equal" id="{BF3FF355-FA87-4D1C-A342-CA87A8AA37CE}">
            <xm:f>Values!$A$26</xm:f>
            <x14:dxf>
              <fill>
                <patternFill>
                  <bgColor rgb="FFE67E22"/>
                </patternFill>
              </fill>
            </x14:dxf>
          </x14:cfRule>
          <x14:cfRule type="cellIs" priority="252" operator="equal" id="{26F2D987-BAF0-4509-A17D-82C526425422}">
            <xm:f>Values!$A$25</xm:f>
            <x14:dxf>
              <fill>
                <patternFill>
                  <bgColor rgb="FFE74C3C"/>
                </patternFill>
              </fill>
            </x14:dxf>
          </x14:cfRule>
          <xm:sqref>J84</xm:sqref>
        </x14:conditionalFormatting>
        <x14:conditionalFormatting xmlns:xm="http://schemas.microsoft.com/office/excel/2006/main">
          <x14:cfRule type="cellIs" priority="249" operator="equal" id="{381CB610-D943-4F00-9852-824355EF8A87}">
            <xm:f>Values!$A$28</xm:f>
            <x14:dxf>
              <fill>
                <patternFill>
                  <bgColor rgb="FFF1C40F"/>
                </patternFill>
              </fill>
            </x14:dxf>
          </x14:cfRule>
          <xm:sqref>J84</xm:sqref>
        </x14:conditionalFormatting>
        <x14:conditionalFormatting xmlns:xm="http://schemas.microsoft.com/office/excel/2006/main">
          <x14:cfRule type="cellIs" priority="241" operator="equal" id="{4EAC7F64-12C7-4E3A-B207-1A0738772BDF}">
            <xm:f>Values!$A$8</xm:f>
            <x14:dxf>
              <fill>
                <patternFill>
                  <bgColor rgb="FF27AE60"/>
                </patternFill>
              </fill>
            </x14:dxf>
          </x14:cfRule>
          <x14:cfRule type="cellIs" priority="242" operator="equal" id="{E2D433B2-641F-40F3-A930-6B5C4DBC615D}">
            <xm:f>Values!$A$7</xm:f>
            <x14:dxf>
              <fill>
                <patternFill>
                  <bgColor rgb="FFF1C40F"/>
                </patternFill>
              </fill>
            </x14:dxf>
          </x14:cfRule>
          <x14:cfRule type="cellIs" priority="243" operator="equal" id="{9ED6CD13-30ED-4BBD-A8C9-1CCF485E9ED2}">
            <xm:f>Values!$A$6</xm:f>
            <x14:dxf>
              <fill>
                <patternFill>
                  <bgColor rgb="FFF39C12"/>
                </patternFill>
              </fill>
            </x14:dxf>
          </x14:cfRule>
          <x14:cfRule type="cellIs" priority="244" operator="equal" id="{B6633070-7262-4ED8-BDEF-E414205A12D4}">
            <xm:f>Values!$A$5</xm:f>
            <x14:dxf>
              <fill>
                <patternFill>
                  <bgColor rgb="FFE67E22"/>
                </patternFill>
              </fill>
            </x14:dxf>
          </x14:cfRule>
          <x14:cfRule type="cellIs" priority="245" operator="equal" id="{79BC7115-329F-4BD8-9B44-12DC099133BE}">
            <xm:f>Values!$A$4</xm:f>
            <x14:dxf>
              <fill>
                <patternFill>
                  <bgColor rgb="FFE74C3C"/>
                </patternFill>
              </fill>
            </x14:dxf>
          </x14:cfRule>
          <xm:sqref>G83</xm:sqref>
        </x14:conditionalFormatting>
        <x14:conditionalFormatting xmlns:xm="http://schemas.microsoft.com/office/excel/2006/main">
          <x14:cfRule type="cellIs" priority="226" operator="equal" id="{8283D217-966C-44B4-A927-F9C412BFF577}">
            <xm:f>Values!$A$15</xm:f>
            <x14:dxf>
              <fill>
                <patternFill>
                  <bgColor rgb="FF27AE60"/>
                </patternFill>
              </fill>
            </x14:dxf>
          </x14:cfRule>
          <x14:cfRule type="cellIs" priority="237" operator="equal" id="{CC2236EC-D16B-4AEB-BF75-7C0AE1450DA6}">
            <xm:f>Values!$A$14</xm:f>
            <x14:dxf>
              <fill>
                <patternFill>
                  <bgColor rgb="FFF1C40F"/>
                </patternFill>
              </fill>
            </x14:dxf>
          </x14:cfRule>
          <x14:cfRule type="cellIs" priority="238" operator="equal" id="{5B228723-0B06-4093-B1C3-6255273C9421}">
            <xm:f>Values!$A$13</xm:f>
            <x14:dxf>
              <fill>
                <patternFill>
                  <bgColor rgb="FFF39C12"/>
                </patternFill>
              </fill>
            </x14:dxf>
          </x14:cfRule>
          <x14:cfRule type="cellIs" priority="239" operator="equal" id="{6E565EA7-5936-4DBC-B404-D57E12FEAB41}">
            <xm:f>Values!$A$12</xm:f>
            <x14:dxf>
              <fill>
                <patternFill>
                  <bgColor rgb="FFE67E22"/>
                </patternFill>
              </fill>
            </x14:dxf>
          </x14:cfRule>
          <x14:cfRule type="cellIs" priority="240" operator="equal" id="{E1EBF5BF-032A-46DC-9EAD-9F3002B76F8C}">
            <xm:f>Values!$A$11</xm:f>
            <x14:dxf>
              <fill>
                <patternFill>
                  <bgColor rgb="FFE74C3C"/>
                </patternFill>
              </fill>
            </x14:dxf>
          </x14:cfRule>
          <xm:sqref>H83</xm:sqref>
        </x14:conditionalFormatting>
        <x14:conditionalFormatting xmlns:xm="http://schemas.microsoft.com/office/excel/2006/main">
          <x14:cfRule type="cellIs" priority="227" operator="equal" id="{73ADA1FF-C465-41DF-B2B0-E8B760B61042}">
            <xm:f>Values!$A$22</xm:f>
            <x14:dxf>
              <fill>
                <patternFill>
                  <bgColor rgb="FF27B060"/>
                </patternFill>
              </fill>
            </x14:dxf>
          </x14:cfRule>
          <x14:cfRule type="cellIs" priority="233" operator="equal" id="{7A90657D-8DC9-4E1E-8464-58E20098E761}">
            <xm:f>Values!$A$21</xm:f>
            <x14:dxf>
              <fill>
                <patternFill>
                  <bgColor rgb="FFF1C40F"/>
                </patternFill>
              </fill>
            </x14:dxf>
          </x14:cfRule>
          <x14:cfRule type="cellIs" priority="234" operator="equal" id="{53520854-223C-4480-907D-61B1171A3FCE}">
            <xm:f>Values!$A$20</xm:f>
            <x14:dxf>
              <fill>
                <patternFill>
                  <bgColor rgb="FFF39C12"/>
                </patternFill>
              </fill>
            </x14:dxf>
          </x14:cfRule>
          <x14:cfRule type="cellIs" priority="235" operator="equal" id="{3441BB43-BBF9-4B95-A18D-9AA7BBC70BB9}">
            <xm:f>Values!$A$19</xm:f>
            <x14:dxf>
              <fill>
                <patternFill>
                  <bgColor rgb="FFE67E22"/>
                </patternFill>
              </fill>
            </x14:dxf>
          </x14:cfRule>
          <x14:cfRule type="cellIs" priority="236" operator="equal" id="{74062F30-124D-4EE3-A69D-0A957943A7B2}">
            <xm:f>Values!$A$18</xm:f>
            <x14:dxf>
              <fill>
                <patternFill>
                  <bgColor rgb="FFE74C3C"/>
                </patternFill>
              </fill>
            </x14:dxf>
          </x14:cfRule>
          <xm:sqref>I83</xm:sqref>
        </x14:conditionalFormatting>
        <x14:conditionalFormatting xmlns:xm="http://schemas.microsoft.com/office/excel/2006/main">
          <x14:cfRule type="cellIs" priority="228" operator="equal" id="{8AC14506-5547-4BD0-9E1E-54C2C75C3A7F}">
            <xm:f>Values!$A$29</xm:f>
            <x14:dxf>
              <fill>
                <patternFill>
                  <bgColor rgb="FF27AE60"/>
                </patternFill>
              </fill>
            </x14:dxf>
          </x14:cfRule>
          <x14:cfRule type="cellIs" priority="230" operator="equal" id="{116E8F8A-13CF-47FF-8079-647F043DC974}">
            <xm:f>Values!$A$27</xm:f>
            <x14:dxf>
              <fill>
                <patternFill>
                  <bgColor rgb="FFF39C12"/>
                </patternFill>
              </fill>
            </x14:dxf>
          </x14:cfRule>
          <x14:cfRule type="cellIs" priority="231" operator="equal" id="{943B6082-1C2B-4F93-A3FC-9D66C2B18863}">
            <xm:f>Values!$A$26</xm:f>
            <x14:dxf>
              <fill>
                <patternFill>
                  <bgColor rgb="FFE67E22"/>
                </patternFill>
              </fill>
            </x14:dxf>
          </x14:cfRule>
          <x14:cfRule type="cellIs" priority="232" operator="equal" id="{D1333440-4E81-4B76-A590-DA57CC98A68F}">
            <xm:f>Values!$A$25</xm:f>
            <x14:dxf>
              <fill>
                <patternFill>
                  <bgColor rgb="FFE74C3C"/>
                </patternFill>
              </fill>
            </x14:dxf>
          </x14:cfRule>
          <xm:sqref>J83</xm:sqref>
        </x14:conditionalFormatting>
        <x14:conditionalFormatting xmlns:xm="http://schemas.microsoft.com/office/excel/2006/main">
          <x14:cfRule type="cellIs" priority="229" operator="equal" id="{B622F0F4-24BF-461C-8371-93CEBF54E632}">
            <xm:f>Values!$A$28</xm:f>
            <x14:dxf>
              <fill>
                <patternFill>
                  <bgColor rgb="FFF1C40F"/>
                </patternFill>
              </fill>
            </x14:dxf>
          </x14:cfRule>
          <xm:sqref>J83</xm:sqref>
        </x14:conditionalFormatting>
        <x14:conditionalFormatting xmlns:xm="http://schemas.microsoft.com/office/excel/2006/main">
          <x14:cfRule type="cellIs" priority="208" operator="equal" id="{0127AA41-ABAC-40D1-82F7-84679CC592A4}">
            <xm:f>Values!$A$29</xm:f>
            <x14:dxf>
              <fill>
                <patternFill>
                  <bgColor rgb="FF27AE60"/>
                </patternFill>
              </fill>
            </x14:dxf>
          </x14:cfRule>
          <x14:cfRule type="cellIs" priority="210" operator="equal" id="{E9936814-0ABC-41DC-A0F8-9E199EAA6C80}">
            <xm:f>Values!$A$27</xm:f>
            <x14:dxf>
              <fill>
                <patternFill>
                  <bgColor rgb="FFF39C12"/>
                </patternFill>
              </fill>
            </x14:dxf>
          </x14:cfRule>
          <x14:cfRule type="cellIs" priority="211" operator="equal" id="{74131060-640C-409C-A1DA-B9F188923E62}">
            <xm:f>Values!$A$26</xm:f>
            <x14:dxf>
              <fill>
                <patternFill>
                  <bgColor rgb="FFE67E22"/>
                </patternFill>
              </fill>
            </x14:dxf>
          </x14:cfRule>
          <x14:cfRule type="cellIs" priority="212" operator="equal" id="{C2DEE609-37CA-4234-B2C3-4611DE40ADD7}">
            <xm:f>Values!$A$25</xm:f>
            <x14:dxf>
              <fill>
                <patternFill>
                  <bgColor rgb="FFE74C3C"/>
                </patternFill>
              </fill>
            </x14:dxf>
          </x14:cfRule>
          <xm:sqref>J102</xm:sqref>
        </x14:conditionalFormatting>
        <x14:conditionalFormatting xmlns:xm="http://schemas.microsoft.com/office/excel/2006/main">
          <x14:cfRule type="cellIs" priority="209" operator="equal" id="{06F4C9A4-3C47-4E11-9C24-940D86C48D60}">
            <xm:f>Values!$A$28</xm:f>
            <x14:dxf>
              <fill>
                <patternFill>
                  <bgColor rgb="FFF1C40F"/>
                </patternFill>
              </fill>
            </x14:dxf>
          </x14:cfRule>
          <xm:sqref>J102</xm:sqref>
        </x14:conditionalFormatting>
        <x14:conditionalFormatting xmlns:xm="http://schemas.microsoft.com/office/excel/2006/main">
          <x14:cfRule type="cellIs" priority="188" operator="equal" id="{387C5907-52AD-4168-A41A-FA1EB2D1A896}">
            <xm:f>Values!$A$29</xm:f>
            <x14:dxf>
              <fill>
                <patternFill>
                  <bgColor rgb="FF27AE60"/>
                </patternFill>
              </fill>
            </x14:dxf>
          </x14:cfRule>
          <x14:cfRule type="cellIs" priority="190" operator="equal" id="{33A1E068-05CC-460F-A3FD-EF3A7B21F866}">
            <xm:f>Values!$A$27</xm:f>
            <x14:dxf>
              <fill>
                <patternFill>
                  <bgColor rgb="FFF39C12"/>
                </patternFill>
              </fill>
            </x14:dxf>
          </x14:cfRule>
          <x14:cfRule type="cellIs" priority="191" operator="equal" id="{B9752D2B-B628-43C6-9363-4A752115ED15}">
            <xm:f>Values!$A$26</xm:f>
            <x14:dxf>
              <fill>
                <patternFill>
                  <bgColor rgb="FFE67E22"/>
                </patternFill>
              </fill>
            </x14:dxf>
          </x14:cfRule>
          <x14:cfRule type="cellIs" priority="192" operator="equal" id="{09D7F466-5717-4556-A29B-65EF67FF8C9F}">
            <xm:f>Values!$A$25</xm:f>
            <x14:dxf>
              <fill>
                <patternFill>
                  <bgColor rgb="FFE74C3C"/>
                </patternFill>
              </fill>
            </x14:dxf>
          </x14:cfRule>
          <xm:sqref>J101</xm:sqref>
        </x14:conditionalFormatting>
        <x14:conditionalFormatting xmlns:xm="http://schemas.microsoft.com/office/excel/2006/main">
          <x14:cfRule type="cellIs" priority="189" operator="equal" id="{78198D60-22E3-4B15-8C00-F9D9E021FBE5}">
            <xm:f>Values!$A$28</xm:f>
            <x14:dxf>
              <fill>
                <patternFill>
                  <bgColor rgb="FFF1C40F"/>
                </patternFill>
              </fill>
            </x14:dxf>
          </x14:cfRule>
          <xm:sqref>J101</xm:sqref>
        </x14:conditionalFormatting>
        <x14:conditionalFormatting xmlns:xm="http://schemas.microsoft.com/office/excel/2006/main">
          <x14:cfRule type="cellIs" priority="168" operator="equal" id="{2FBD2DA5-09DC-4AF2-B2D2-0C9CF6D9C405}">
            <xm:f>Values!$A$29</xm:f>
            <x14:dxf>
              <fill>
                <patternFill>
                  <bgColor rgb="FF27AE60"/>
                </patternFill>
              </fill>
            </x14:dxf>
          </x14:cfRule>
          <x14:cfRule type="cellIs" priority="170" operator="equal" id="{41BA6F53-7D6E-43F0-B814-544A3365C11D}">
            <xm:f>Values!$A$27</xm:f>
            <x14:dxf>
              <fill>
                <patternFill>
                  <bgColor rgb="FFF39C12"/>
                </patternFill>
              </fill>
            </x14:dxf>
          </x14:cfRule>
          <x14:cfRule type="cellIs" priority="171" operator="equal" id="{D3E4ADD4-0FBB-4B57-93DA-5B589ED2F1D2}">
            <xm:f>Values!$A$26</xm:f>
            <x14:dxf>
              <fill>
                <patternFill>
                  <bgColor rgb="FFE67E22"/>
                </patternFill>
              </fill>
            </x14:dxf>
          </x14:cfRule>
          <x14:cfRule type="cellIs" priority="172" operator="equal" id="{A6F8F5F3-4D97-45CE-8226-72A8FE65C43C}">
            <xm:f>Values!$A$25</xm:f>
            <x14:dxf>
              <fill>
                <patternFill>
                  <bgColor rgb="FFE74C3C"/>
                </patternFill>
              </fill>
            </x14:dxf>
          </x14:cfRule>
          <xm:sqref>J100</xm:sqref>
        </x14:conditionalFormatting>
        <x14:conditionalFormatting xmlns:xm="http://schemas.microsoft.com/office/excel/2006/main">
          <x14:cfRule type="cellIs" priority="169" operator="equal" id="{68B86A52-B99D-455F-979B-549A63D91222}">
            <xm:f>Values!$A$28</xm:f>
            <x14:dxf>
              <fill>
                <patternFill>
                  <bgColor rgb="FFF1C40F"/>
                </patternFill>
              </fill>
            </x14:dxf>
          </x14:cfRule>
          <xm:sqref>J100</xm:sqref>
        </x14:conditionalFormatting>
        <x14:conditionalFormatting xmlns:xm="http://schemas.microsoft.com/office/excel/2006/main">
          <x14:cfRule type="cellIs" priority="148" operator="equal" id="{202C2839-D5DF-4C8A-8619-4A0B2DEFFF08}">
            <xm:f>Values!$A$29</xm:f>
            <x14:dxf>
              <fill>
                <patternFill>
                  <bgColor rgb="FF27AE60"/>
                </patternFill>
              </fill>
            </x14:dxf>
          </x14:cfRule>
          <x14:cfRule type="cellIs" priority="150" operator="equal" id="{4CD8D554-08E8-4811-8802-593763555ADC}">
            <xm:f>Values!$A$27</xm:f>
            <x14:dxf>
              <fill>
                <patternFill>
                  <bgColor rgb="FFF39C12"/>
                </patternFill>
              </fill>
            </x14:dxf>
          </x14:cfRule>
          <x14:cfRule type="cellIs" priority="151" operator="equal" id="{D447C9C8-CF64-4F50-BB27-F0730C0B1208}">
            <xm:f>Values!$A$26</xm:f>
            <x14:dxf>
              <fill>
                <patternFill>
                  <bgColor rgb="FFE67E22"/>
                </patternFill>
              </fill>
            </x14:dxf>
          </x14:cfRule>
          <x14:cfRule type="cellIs" priority="152" operator="equal" id="{30394D85-52F5-428F-938A-C8B43EAC7D57}">
            <xm:f>Values!$A$25</xm:f>
            <x14:dxf>
              <fill>
                <patternFill>
                  <bgColor rgb="FFE74C3C"/>
                </patternFill>
              </fill>
            </x14:dxf>
          </x14:cfRule>
          <xm:sqref>J99</xm:sqref>
        </x14:conditionalFormatting>
        <x14:conditionalFormatting xmlns:xm="http://schemas.microsoft.com/office/excel/2006/main">
          <x14:cfRule type="cellIs" priority="149" operator="equal" id="{80B95163-096B-4791-8904-9A02CC49C42B}">
            <xm:f>Values!$A$28</xm:f>
            <x14:dxf>
              <fill>
                <patternFill>
                  <bgColor rgb="FFF1C40F"/>
                </patternFill>
              </fill>
            </x14:dxf>
          </x14:cfRule>
          <xm:sqref>J99</xm:sqref>
        </x14:conditionalFormatting>
        <x14:conditionalFormatting xmlns:xm="http://schemas.microsoft.com/office/excel/2006/main">
          <x14:cfRule type="cellIs" priority="127" operator="equal" id="{CE6D532F-F557-4F0F-B6F3-8DFB98F97B6C}">
            <xm:f>Values!$A$22</xm:f>
            <x14:dxf>
              <fill>
                <patternFill>
                  <bgColor rgb="FF27B060"/>
                </patternFill>
              </fill>
            </x14:dxf>
          </x14:cfRule>
          <x14:cfRule type="cellIs" priority="133" operator="equal" id="{B1892EA2-9E91-42C6-981C-A0C4853F0DDC}">
            <xm:f>Values!$A$21</xm:f>
            <x14:dxf>
              <fill>
                <patternFill>
                  <bgColor rgb="FFF1C40F"/>
                </patternFill>
              </fill>
            </x14:dxf>
          </x14:cfRule>
          <x14:cfRule type="cellIs" priority="134" operator="equal" id="{974BE2E0-0718-4FA7-9B72-7690B00248F8}">
            <xm:f>Values!$A$20</xm:f>
            <x14:dxf>
              <fill>
                <patternFill>
                  <bgColor rgb="FFF39C12"/>
                </patternFill>
              </fill>
            </x14:dxf>
          </x14:cfRule>
          <x14:cfRule type="cellIs" priority="135" operator="equal" id="{6849D9E7-267C-4982-A22B-B31911C77BBA}">
            <xm:f>Values!$A$19</xm:f>
            <x14:dxf>
              <fill>
                <patternFill>
                  <bgColor rgb="FFE67E22"/>
                </patternFill>
              </fill>
            </x14:dxf>
          </x14:cfRule>
          <x14:cfRule type="cellIs" priority="136" operator="equal" id="{D5FE6F1B-5289-4DFB-A276-03DA37D81E17}">
            <xm:f>Values!$A$18</xm:f>
            <x14:dxf>
              <fill>
                <patternFill>
                  <bgColor rgb="FFE74C3C"/>
                </patternFill>
              </fill>
            </x14:dxf>
          </x14:cfRule>
          <xm:sqref>I98</xm:sqref>
        </x14:conditionalFormatting>
        <x14:conditionalFormatting xmlns:xm="http://schemas.microsoft.com/office/excel/2006/main">
          <x14:cfRule type="cellIs" priority="128" operator="equal" id="{B3811448-104C-413B-A94F-E83AF3BF69B7}">
            <xm:f>Values!$A$29</xm:f>
            <x14:dxf>
              <fill>
                <patternFill>
                  <bgColor rgb="FF27AE60"/>
                </patternFill>
              </fill>
            </x14:dxf>
          </x14:cfRule>
          <x14:cfRule type="cellIs" priority="130" operator="equal" id="{223FCE93-27F0-423E-81CF-02087021CEAC}">
            <xm:f>Values!$A$27</xm:f>
            <x14:dxf>
              <fill>
                <patternFill>
                  <bgColor rgb="FFF39C12"/>
                </patternFill>
              </fill>
            </x14:dxf>
          </x14:cfRule>
          <x14:cfRule type="cellIs" priority="131" operator="equal" id="{83798834-0ED5-4B8C-8651-892FDF0CBDEE}">
            <xm:f>Values!$A$26</xm:f>
            <x14:dxf>
              <fill>
                <patternFill>
                  <bgColor rgb="FFE67E22"/>
                </patternFill>
              </fill>
            </x14:dxf>
          </x14:cfRule>
          <x14:cfRule type="cellIs" priority="132" operator="equal" id="{679D8405-84FB-4502-9219-E7AE1BAEB35F}">
            <xm:f>Values!$A$25</xm:f>
            <x14:dxf>
              <fill>
                <patternFill>
                  <bgColor rgb="FFE74C3C"/>
                </patternFill>
              </fill>
            </x14:dxf>
          </x14:cfRule>
          <xm:sqref>J98</xm:sqref>
        </x14:conditionalFormatting>
        <x14:conditionalFormatting xmlns:xm="http://schemas.microsoft.com/office/excel/2006/main">
          <x14:cfRule type="cellIs" priority="129" operator="equal" id="{B215AA79-2DD8-4DB5-8E08-6F11C3025176}">
            <xm:f>Values!$A$28</xm:f>
            <x14:dxf>
              <fill>
                <patternFill>
                  <bgColor rgb="FFF1C40F"/>
                </patternFill>
              </fill>
            </x14:dxf>
          </x14:cfRule>
          <xm:sqref>J98</xm:sqref>
        </x14:conditionalFormatting>
        <x14:conditionalFormatting xmlns:xm="http://schemas.microsoft.com/office/excel/2006/main">
          <x14:cfRule type="cellIs" priority="107" operator="equal" id="{FF3B3B39-E3B0-4736-8ECB-212137B144C3}">
            <xm:f>Values!$A$22</xm:f>
            <x14:dxf>
              <fill>
                <patternFill>
                  <bgColor rgb="FF27B060"/>
                </patternFill>
              </fill>
            </x14:dxf>
          </x14:cfRule>
          <x14:cfRule type="cellIs" priority="113" operator="equal" id="{B25A18A5-815C-4A5F-B259-F8096A5B8647}">
            <xm:f>Values!$A$21</xm:f>
            <x14:dxf>
              <fill>
                <patternFill>
                  <bgColor rgb="FFF1C40F"/>
                </patternFill>
              </fill>
            </x14:dxf>
          </x14:cfRule>
          <x14:cfRule type="cellIs" priority="114" operator="equal" id="{DCCE756B-56E0-43D7-9816-BB2430D6A375}">
            <xm:f>Values!$A$20</xm:f>
            <x14:dxf>
              <fill>
                <patternFill>
                  <bgColor rgb="FFF39C12"/>
                </patternFill>
              </fill>
            </x14:dxf>
          </x14:cfRule>
          <x14:cfRule type="cellIs" priority="115" operator="equal" id="{8966276C-6EF9-4992-B354-26A51DE96368}">
            <xm:f>Values!$A$19</xm:f>
            <x14:dxf>
              <fill>
                <patternFill>
                  <bgColor rgb="FFE67E22"/>
                </patternFill>
              </fill>
            </x14:dxf>
          </x14:cfRule>
          <x14:cfRule type="cellIs" priority="116" operator="equal" id="{942DCDB7-10BB-422A-AFD6-7ABC4108C136}">
            <xm:f>Values!$A$18</xm:f>
            <x14:dxf>
              <fill>
                <patternFill>
                  <bgColor rgb="FFE74C3C"/>
                </patternFill>
              </fill>
            </x14:dxf>
          </x14:cfRule>
          <xm:sqref>I97</xm:sqref>
        </x14:conditionalFormatting>
        <x14:conditionalFormatting xmlns:xm="http://schemas.microsoft.com/office/excel/2006/main">
          <x14:cfRule type="cellIs" priority="108" operator="equal" id="{8BF2248C-2446-47C5-85BB-F5676E752815}">
            <xm:f>Values!$A$29</xm:f>
            <x14:dxf>
              <fill>
                <patternFill>
                  <bgColor rgb="FF27AE60"/>
                </patternFill>
              </fill>
            </x14:dxf>
          </x14:cfRule>
          <x14:cfRule type="cellIs" priority="110" operator="equal" id="{C8496900-2116-489D-8FA8-82375C0187C8}">
            <xm:f>Values!$A$27</xm:f>
            <x14:dxf>
              <fill>
                <patternFill>
                  <bgColor rgb="FFF39C12"/>
                </patternFill>
              </fill>
            </x14:dxf>
          </x14:cfRule>
          <x14:cfRule type="cellIs" priority="111" operator="equal" id="{1FD8304E-ADA3-4D4D-B2CF-E188D39C9AB9}">
            <xm:f>Values!$A$26</xm:f>
            <x14:dxf>
              <fill>
                <patternFill>
                  <bgColor rgb="FFE67E22"/>
                </patternFill>
              </fill>
            </x14:dxf>
          </x14:cfRule>
          <x14:cfRule type="cellIs" priority="112" operator="equal" id="{257F19C7-230B-4975-B2F4-3F393D0CAD8A}">
            <xm:f>Values!$A$25</xm:f>
            <x14:dxf>
              <fill>
                <patternFill>
                  <bgColor rgb="FFE74C3C"/>
                </patternFill>
              </fill>
            </x14:dxf>
          </x14:cfRule>
          <xm:sqref>J97</xm:sqref>
        </x14:conditionalFormatting>
        <x14:conditionalFormatting xmlns:xm="http://schemas.microsoft.com/office/excel/2006/main">
          <x14:cfRule type="cellIs" priority="109" operator="equal" id="{E02FD45D-4C39-4BFC-B1E8-4989ACB89F0B}">
            <xm:f>Values!$A$28</xm:f>
            <x14:dxf>
              <fill>
                <patternFill>
                  <bgColor rgb="FFF1C40F"/>
                </patternFill>
              </fill>
            </x14:dxf>
          </x14:cfRule>
          <xm:sqref>J97</xm:sqref>
        </x14:conditionalFormatting>
        <x14:conditionalFormatting xmlns:xm="http://schemas.microsoft.com/office/excel/2006/main">
          <x14:cfRule type="cellIs" priority="101" operator="equal" id="{2AA891FB-8AF0-4B67-876E-E731685686D0}">
            <xm:f>Values!$A$22</xm:f>
            <x14:dxf>
              <fill>
                <patternFill>
                  <bgColor rgb="FF27B060"/>
                </patternFill>
              </fill>
            </x14:dxf>
          </x14:cfRule>
          <x14:cfRule type="cellIs" priority="102" operator="equal" id="{FB40D952-8A12-41D5-AD9C-160415B662CA}">
            <xm:f>Values!$A$21</xm:f>
            <x14:dxf>
              <fill>
                <patternFill>
                  <bgColor rgb="FFF1C40F"/>
                </patternFill>
              </fill>
            </x14:dxf>
          </x14:cfRule>
          <x14:cfRule type="cellIs" priority="103" operator="equal" id="{FCC77203-8072-4379-B899-64F1DB948DEB}">
            <xm:f>Values!$A$20</xm:f>
            <x14:dxf>
              <fill>
                <patternFill>
                  <bgColor rgb="FFF39C12"/>
                </patternFill>
              </fill>
            </x14:dxf>
          </x14:cfRule>
          <x14:cfRule type="cellIs" priority="104" operator="equal" id="{6F9378DF-8E5C-4FAE-9D1C-38D1CB3F7BD5}">
            <xm:f>Values!$A$19</xm:f>
            <x14:dxf>
              <fill>
                <patternFill>
                  <bgColor rgb="FFE67E22"/>
                </patternFill>
              </fill>
            </x14:dxf>
          </x14:cfRule>
          <x14:cfRule type="cellIs" priority="105" operator="equal" id="{43EB4279-0EAB-4E5B-AE65-02EBC8E03015}">
            <xm:f>Values!$A$18</xm:f>
            <x14:dxf>
              <fill>
                <patternFill>
                  <bgColor rgb="FFE74C3C"/>
                </patternFill>
              </fill>
            </x14:dxf>
          </x14:cfRule>
          <xm:sqref>I23</xm:sqref>
        </x14:conditionalFormatting>
        <x14:conditionalFormatting xmlns:xm="http://schemas.microsoft.com/office/excel/2006/main">
          <x14:cfRule type="cellIs" priority="96" operator="equal" id="{5E5D797C-F865-43C3-AD9F-564212CF9251}">
            <xm:f>Values!$A$29</xm:f>
            <x14:dxf>
              <fill>
                <patternFill>
                  <bgColor rgb="FF27AE60"/>
                </patternFill>
              </fill>
            </x14:dxf>
          </x14:cfRule>
          <x14:cfRule type="cellIs" priority="98" operator="equal" id="{EDFEFF7B-FB15-4804-AE41-666A4DFC1807}">
            <xm:f>Values!$A$27</xm:f>
            <x14:dxf>
              <fill>
                <patternFill>
                  <bgColor rgb="FFF39C12"/>
                </patternFill>
              </fill>
            </x14:dxf>
          </x14:cfRule>
          <x14:cfRule type="cellIs" priority="99" operator="equal" id="{36E78590-E36C-4495-A27D-FED9CA2CC43A}">
            <xm:f>Values!$A$26</xm:f>
            <x14:dxf>
              <fill>
                <patternFill>
                  <bgColor rgb="FFE67E22"/>
                </patternFill>
              </fill>
            </x14:dxf>
          </x14:cfRule>
          <x14:cfRule type="cellIs" priority="100" operator="equal" id="{72AC7191-ED6B-4C6D-9887-9E141CEEBBFE}">
            <xm:f>Values!$A$25</xm:f>
            <x14:dxf>
              <fill>
                <patternFill>
                  <bgColor rgb="FFE74C3C"/>
                </patternFill>
              </fill>
            </x14:dxf>
          </x14:cfRule>
          <xm:sqref>J23</xm:sqref>
        </x14:conditionalFormatting>
        <x14:conditionalFormatting xmlns:xm="http://schemas.microsoft.com/office/excel/2006/main">
          <x14:cfRule type="cellIs" priority="97" operator="equal" id="{7C5398B5-4EFC-43B8-9BB1-04DC06B09836}">
            <xm:f>Values!$A$28</xm:f>
            <x14:dxf>
              <fill>
                <patternFill>
                  <bgColor rgb="FFF1C40F"/>
                </patternFill>
              </fill>
            </x14:dxf>
          </x14:cfRule>
          <xm:sqref>J23</xm:sqref>
        </x14:conditionalFormatting>
        <x14:conditionalFormatting xmlns:xm="http://schemas.microsoft.com/office/excel/2006/main">
          <x14:cfRule type="cellIs" priority="91" operator="equal" id="{FAC17AE1-9ECB-43FF-961D-05D84B298D90}">
            <xm:f>Values!$A$29</xm:f>
            <x14:dxf>
              <fill>
                <patternFill>
                  <bgColor rgb="FF27AE60"/>
                </patternFill>
              </fill>
            </x14:dxf>
          </x14:cfRule>
          <x14:cfRule type="cellIs" priority="93" operator="equal" id="{2EF8C3A3-1526-4BCB-AA86-82DC44FC5AE5}">
            <xm:f>Values!$A$27</xm:f>
            <x14:dxf>
              <fill>
                <patternFill>
                  <bgColor rgb="FFF39C12"/>
                </patternFill>
              </fill>
            </x14:dxf>
          </x14:cfRule>
          <x14:cfRule type="cellIs" priority="94" operator="equal" id="{EFC6F9C8-CC35-4C29-8C3F-3694737E8B62}">
            <xm:f>Values!$A$26</xm:f>
            <x14:dxf>
              <fill>
                <patternFill>
                  <bgColor rgb="FFE67E22"/>
                </patternFill>
              </fill>
            </x14:dxf>
          </x14:cfRule>
          <x14:cfRule type="cellIs" priority="95" operator="equal" id="{14A530F0-0DD8-4546-95ED-5C16B049838B}">
            <xm:f>Values!$A$25</xm:f>
            <x14:dxf>
              <fill>
                <patternFill>
                  <bgColor rgb="FFE74C3C"/>
                </patternFill>
              </fill>
            </x14:dxf>
          </x14:cfRule>
          <xm:sqref>J26</xm:sqref>
        </x14:conditionalFormatting>
        <x14:conditionalFormatting xmlns:xm="http://schemas.microsoft.com/office/excel/2006/main">
          <x14:cfRule type="cellIs" priority="92" operator="equal" id="{533420DE-EA20-4AEC-9B99-4D3CAFC119EB}">
            <xm:f>Values!$A$28</xm:f>
            <x14:dxf>
              <fill>
                <patternFill>
                  <bgColor rgb="FFF1C40F"/>
                </patternFill>
              </fill>
            </x14:dxf>
          </x14:cfRule>
          <xm:sqref>J26</xm:sqref>
        </x14:conditionalFormatting>
        <x14:conditionalFormatting xmlns:xm="http://schemas.microsoft.com/office/excel/2006/main">
          <x14:cfRule type="cellIs" priority="86" operator="equal" id="{CE8CCFA3-FB4B-4FFB-937E-865E05CE0E19}">
            <xm:f>Values!$A$22</xm:f>
            <x14:dxf>
              <fill>
                <patternFill>
                  <bgColor rgb="FF27B060"/>
                </patternFill>
              </fill>
            </x14:dxf>
          </x14:cfRule>
          <x14:cfRule type="cellIs" priority="87" operator="equal" id="{A75BE6F7-9C0E-4E23-ADB7-6D03964B0C86}">
            <xm:f>Values!$A$21</xm:f>
            <x14:dxf>
              <fill>
                <patternFill>
                  <bgColor rgb="FFF1C40F"/>
                </patternFill>
              </fill>
            </x14:dxf>
          </x14:cfRule>
          <x14:cfRule type="cellIs" priority="88" operator="equal" id="{BBA6878C-C77F-4FF7-9831-9D3B8B9D502A}">
            <xm:f>Values!$A$20</xm:f>
            <x14:dxf>
              <fill>
                <patternFill>
                  <bgColor rgb="FFF39C12"/>
                </patternFill>
              </fill>
            </x14:dxf>
          </x14:cfRule>
          <x14:cfRule type="cellIs" priority="89" operator="equal" id="{23E2D131-557B-412E-9759-7FFCA09D69C7}">
            <xm:f>Values!$A$19</xm:f>
            <x14:dxf>
              <fill>
                <patternFill>
                  <bgColor rgb="FFE67E22"/>
                </patternFill>
              </fill>
            </x14:dxf>
          </x14:cfRule>
          <x14:cfRule type="cellIs" priority="90" operator="equal" id="{D62FABBA-569C-4AA4-B0C8-D2E829BB450D}">
            <xm:f>Values!$A$18</xm:f>
            <x14:dxf>
              <fill>
                <patternFill>
                  <bgColor rgb="FFE74C3C"/>
                </patternFill>
              </fill>
            </x14:dxf>
          </x14:cfRule>
          <xm:sqref>I26</xm:sqref>
        </x14:conditionalFormatting>
        <x14:conditionalFormatting xmlns:xm="http://schemas.microsoft.com/office/excel/2006/main">
          <x14:cfRule type="cellIs" priority="81" operator="equal" id="{F49C267D-39FE-4C90-ACD1-B2ADE3EC709F}">
            <xm:f>Values!$A$22</xm:f>
            <x14:dxf>
              <fill>
                <patternFill>
                  <bgColor rgb="FF27B060"/>
                </patternFill>
              </fill>
            </x14:dxf>
          </x14:cfRule>
          <x14:cfRule type="cellIs" priority="82" operator="equal" id="{34AFB589-3672-4A21-873C-26ABC0D9C815}">
            <xm:f>Values!$A$21</xm:f>
            <x14:dxf>
              <fill>
                <patternFill>
                  <bgColor rgb="FFF1C40F"/>
                </patternFill>
              </fill>
            </x14:dxf>
          </x14:cfRule>
          <x14:cfRule type="cellIs" priority="83" operator="equal" id="{D424DDB4-1BE0-43D1-86FB-B8A0C6CB5FBF}">
            <xm:f>Values!$A$20</xm:f>
            <x14:dxf>
              <fill>
                <patternFill>
                  <bgColor rgb="FFF39C12"/>
                </patternFill>
              </fill>
            </x14:dxf>
          </x14:cfRule>
          <x14:cfRule type="cellIs" priority="84" operator="equal" id="{FE6356A5-60B2-4042-BCEC-568548126A11}">
            <xm:f>Values!$A$19</xm:f>
            <x14:dxf>
              <fill>
                <patternFill>
                  <bgColor rgb="FFE67E22"/>
                </patternFill>
              </fill>
            </x14:dxf>
          </x14:cfRule>
          <x14:cfRule type="cellIs" priority="85" operator="equal" id="{8A1C4047-F7D6-42F7-9345-13E86004CAE2}">
            <xm:f>Values!$A$18</xm:f>
            <x14:dxf>
              <fill>
                <patternFill>
                  <bgColor rgb="FFE74C3C"/>
                </patternFill>
              </fill>
            </x14:dxf>
          </x14:cfRule>
          <xm:sqref>I29</xm:sqref>
        </x14:conditionalFormatting>
        <x14:conditionalFormatting xmlns:xm="http://schemas.microsoft.com/office/excel/2006/main">
          <x14:cfRule type="cellIs" priority="76" operator="equal" id="{0C22D5D0-627B-404E-88FD-076BE042302C}">
            <xm:f>Values!$A$29</xm:f>
            <x14:dxf>
              <fill>
                <patternFill>
                  <bgColor rgb="FF27AE60"/>
                </patternFill>
              </fill>
            </x14:dxf>
          </x14:cfRule>
          <x14:cfRule type="cellIs" priority="78" operator="equal" id="{CF3EC740-E68E-4920-B4A6-BB42DF285638}">
            <xm:f>Values!$A$27</xm:f>
            <x14:dxf>
              <fill>
                <patternFill>
                  <bgColor rgb="FFF39C12"/>
                </patternFill>
              </fill>
            </x14:dxf>
          </x14:cfRule>
          <x14:cfRule type="cellIs" priority="79" operator="equal" id="{116DB23D-87F2-412F-B715-16429D8B4602}">
            <xm:f>Values!$A$26</xm:f>
            <x14:dxf>
              <fill>
                <patternFill>
                  <bgColor rgb="FFE67E22"/>
                </patternFill>
              </fill>
            </x14:dxf>
          </x14:cfRule>
          <x14:cfRule type="cellIs" priority="80" operator="equal" id="{16F8B803-9D91-4574-BBA0-8309E22CDDDD}">
            <xm:f>Values!$A$25</xm:f>
            <x14:dxf>
              <fill>
                <patternFill>
                  <bgColor rgb="FFE74C3C"/>
                </patternFill>
              </fill>
            </x14:dxf>
          </x14:cfRule>
          <xm:sqref>J29</xm:sqref>
        </x14:conditionalFormatting>
        <x14:conditionalFormatting xmlns:xm="http://schemas.microsoft.com/office/excel/2006/main">
          <x14:cfRule type="cellIs" priority="77" operator="equal" id="{283C0C38-3269-4AE5-BF01-44E0F7EF685B}">
            <xm:f>Values!$A$28</xm:f>
            <x14:dxf>
              <fill>
                <patternFill>
                  <bgColor rgb="FFF1C40F"/>
                </patternFill>
              </fill>
            </x14:dxf>
          </x14:cfRule>
          <xm:sqref>J29</xm:sqref>
        </x14:conditionalFormatting>
        <x14:conditionalFormatting xmlns:xm="http://schemas.microsoft.com/office/excel/2006/main">
          <x14:cfRule type="cellIs" priority="71" operator="equal" id="{05066A79-C800-45C2-AA01-D0836FBC60E9}">
            <xm:f>Values!$A$22</xm:f>
            <x14:dxf>
              <fill>
                <patternFill>
                  <bgColor rgb="FF27B060"/>
                </patternFill>
              </fill>
            </x14:dxf>
          </x14:cfRule>
          <x14:cfRule type="cellIs" priority="72" operator="equal" id="{DECF2051-3074-4FB1-9DB6-13A4845F14FB}">
            <xm:f>Values!$A$21</xm:f>
            <x14:dxf>
              <fill>
                <patternFill>
                  <bgColor rgb="FFF1C40F"/>
                </patternFill>
              </fill>
            </x14:dxf>
          </x14:cfRule>
          <x14:cfRule type="cellIs" priority="73" operator="equal" id="{7CB96721-6316-490E-A786-21CEA4FEF325}">
            <xm:f>Values!$A$20</xm:f>
            <x14:dxf>
              <fill>
                <patternFill>
                  <bgColor rgb="FFF39C12"/>
                </patternFill>
              </fill>
            </x14:dxf>
          </x14:cfRule>
          <x14:cfRule type="cellIs" priority="74" operator="equal" id="{9E11374C-7F82-41DB-BDA1-8321A28832DA}">
            <xm:f>Values!$A$19</xm:f>
            <x14:dxf>
              <fill>
                <patternFill>
                  <bgColor rgb="FFE67E22"/>
                </patternFill>
              </fill>
            </x14:dxf>
          </x14:cfRule>
          <x14:cfRule type="cellIs" priority="75" operator="equal" id="{48AC4092-5F6E-4293-8E0C-E5B42EB9242F}">
            <xm:f>Values!$A$18</xm:f>
            <x14:dxf>
              <fill>
                <patternFill>
                  <bgColor rgb="FFE74C3C"/>
                </patternFill>
              </fill>
            </x14:dxf>
          </x14:cfRule>
          <xm:sqref>I32</xm:sqref>
        </x14:conditionalFormatting>
        <x14:conditionalFormatting xmlns:xm="http://schemas.microsoft.com/office/excel/2006/main">
          <x14:cfRule type="cellIs" priority="66" operator="equal" id="{F1F28195-BE6D-4884-ACD3-A27F407646B5}">
            <xm:f>Values!$A$29</xm:f>
            <x14:dxf>
              <fill>
                <patternFill>
                  <bgColor rgb="FF27AE60"/>
                </patternFill>
              </fill>
            </x14:dxf>
          </x14:cfRule>
          <x14:cfRule type="cellIs" priority="68" operator="equal" id="{9225724A-4505-4363-83DE-F9BD4F2970DF}">
            <xm:f>Values!$A$27</xm:f>
            <x14:dxf>
              <fill>
                <patternFill>
                  <bgColor rgb="FFF39C12"/>
                </patternFill>
              </fill>
            </x14:dxf>
          </x14:cfRule>
          <x14:cfRule type="cellIs" priority="69" operator="equal" id="{54CDB20A-1E60-43F5-BAAA-B90137409257}">
            <xm:f>Values!$A$26</xm:f>
            <x14:dxf>
              <fill>
                <patternFill>
                  <bgColor rgb="FFE67E22"/>
                </patternFill>
              </fill>
            </x14:dxf>
          </x14:cfRule>
          <x14:cfRule type="cellIs" priority="70" operator="equal" id="{9B46B542-A376-4BF9-9A52-673765ACA3C7}">
            <xm:f>Values!$A$25</xm:f>
            <x14:dxf>
              <fill>
                <patternFill>
                  <bgColor rgb="FFE74C3C"/>
                </patternFill>
              </fill>
            </x14:dxf>
          </x14:cfRule>
          <xm:sqref>J32</xm:sqref>
        </x14:conditionalFormatting>
        <x14:conditionalFormatting xmlns:xm="http://schemas.microsoft.com/office/excel/2006/main">
          <x14:cfRule type="cellIs" priority="67" operator="equal" id="{678FCA6D-BB78-4104-A453-218BA0FA7AD3}">
            <xm:f>Values!$A$28</xm:f>
            <x14:dxf>
              <fill>
                <patternFill>
                  <bgColor rgb="FFF1C40F"/>
                </patternFill>
              </fill>
            </x14:dxf>
          </x14:cfRule>
          <xm:sqref>J32</xm:sqref>
        </x14:conditionalFormatting>
        <x14:conditionalFormatting xmlns:xm="http://schemas.microsoft.com/office/excel/2006/main">
          <x14:cfRule type="cellIs" priority="61" operator="equal" id="{03C7A781-C421-443F-9CC5-30A2F1A738D3}">
            <xm:f>Values!$A$22</xm:f>
            <x14:dxf>
              <fill>
                <patternFill>
                  <bgColor rgb="FF27B060"/>
                </patternFill>
              </fill>
            </x14:dxf>
          </x14:cfRule>
          <x14:cfRule type="cellIs" priority="62" operator="equal" id="{3DE6655C-D321-4CBB-A664-31567C6DC95E}">
            <xm:f>Values!$A$21</xm:f>
            <x14:dxf>
              <fill>
                <patternFill>
                  <bgColor rgb="FFF1C40F"/>
                </patternFill>
              </fill>
            </x14:dxf>
          </x14:cfRule>
          <x14:cfRule type="cellIs" priority="63" operator="equal" id="{4C93699A-017C-4836-B6F6-30B2E864C38D}">
            <xm:f>Values!$A$20</xm:f>
            <x14:dxf>
              <fill>
                <patternFill>
                  <bgColor rgb="FFF39C12"/>
                </patternFill>
              </fill>
            </x14:dxf>
          </x14:cfRule>
          <x14:cfRule type="cellIs" priority="64" operator="equal" id="{D3BFA90A-0116-4DC7-BE01-B308ECF9C468}">
            <xm:f>Values!$A$19</xm:f>
            <x14:dxf>
              <fill>
                <patternFill>
                  <bgColor rgb="FFE67E22"/>
                </patternFill>
              </fill>
            </x14:dxf>
          </x14:cfRule>
          <x14:cfRule type="cellIs" priority="65" operator="equal" id="{ADA01295-AE54-4084-B5EA-376622C87D23}">
            <xm:f>Values!$A$18</xm:f>
            <x14:dxf>
              <fill>
                <patternFill>
                  <bgColor rgb="FFE74C3C"/>
                </patternFill>
              </fill>
            </x14:dxf>
          </x14:cfRule>
          <xm:sqref>I36</xm:sqref>
        </x14:conditionalFormatting>
        <x14:conditionalFormatting xmlns:xm="http://schemas.microsoft.com/office/excel/2006/main">
          <x14:cfRule type="cellIs" priority="56" operator="equal" id="{99CADEA9-FB1C-4D35-BFF7-3B6BA36C5015}">
            <xm:f>Values!$A$29</xm:f>
            <x14:dxf>
              <fill>
                <patternFill>
                  <bgColor rgb="FF27AE60"/>
                </patternFill>
              </fill>
            </x14:dxf>
          </x14:cfRule>
          <x14:cfRule type="cellIs" priority="58" operator="equal" id="{3A772F41-6E8F-49BE-9772-37CAAFAFE86B}">
            <xm:f>Values!$A$27</xm:f>
            <x14:dxf>
              <fill>
                <patternFill>
                  <bgColor rgb="FFF39C12"/>
                </patternFill>
              </fill>
            </x14:dxf>
          </x14:cfRule>
          <x14:cfRule type="cellIs" priority="59" operator="equal" id="{8A874E42-8F16-43BB-8431-D841DABE55A7}">
            <xm:f>Values!$A$26</xm:f>
            <x14:dxf>
              <fill>
                <patternFill>
                  <bgColor rgb="FFE67E22"/>
                </patternFill>
              </fill>
            </x14:dxf>
          </x14:cfRule>
          <x14:cfRule type="cellIs" priority="60" operator="equal" id="{E2B10A8C-BC46-40E1-B4F0-810F1F2A57E2}">
            <xm:f>Values!$A$25</xm:f>
            <x14:dxf>
              <fill>
                <patternFill>
                  <bgColor rgb="FFE74C3C"/>
                </patternFill>
              </fill>
            </x14:dxf>
          </x14:cfRule>
          <xm:sqref>J36</xm:sqref>
        </x14:conditionalFormatting>
        <x14:conditionalFormatting xmlns:xm="http://schemas.microsoft.com/office/excel/2006/main">
          <x14:cfRule type="cellIs" priority="57" operator="equal" id="{44078AE6-DE50-486E-AB4C-92E74A60B94C}">
            <xm:f>Values!$A$28</xm:f>
            <x14:dxf>
              <fill>
                <patternFill>
                  <bgColor rgb="FFF1C40F"/>
                </patternFill>
              </fill>
            </x14:dxf>
          </x14:cfRule>
          <xm:sqref>J36</xm:sqref>
        </x14:conditionalFormatting>
        <x14:conditionalFormatting xmlns:xm="http://schemas.microsoft.com/office/excel/2006/main">
          <x14:cfRule type="cellIs" priority="51" operator="equal" id="{06912A10-AC81-4619-9692-FCC4606291AD}">
            <xm:f>Values!$A$22</xm:f>
            <x14:dxf>
              <fill>
                <patternFill>
                  <bgColor rgb="FF27B060"/>
                </patternFill>
              </fill>
            </x14:dxf>
          </x14:cfRule>
          <x14:cfRule type="cellIs" priority="52" operator="equal" id="{8F20ACFB-29AC-4082-B52B-A50DFD5F8025}">
            <xm:f>Values!$A$21</xm:f>
            <x14:dxf>
              <fill>
                <patternFill>
                  <bgColor rgb="FFF1C40F"/>
                </patternFill>
              </fill>
            </x14:dxf>
          </x14:cfRule>
          <x14:cfRule type="cellIs" priority="53" operator="equal" id="{F5B37AE7-5192-46C0-8486-478122684B55}">
            <xm:f>Values!$A$20</xm:f>
            <x14:dxf>
              <fill>
                <patternFill>
                  <bgColor rgb="FFF39C12"/>
                </patternFill>
              </fill>
            </x14:dxf>
          </x14:cfRule>
          <x14:cfRule type="cellIs" priority="54" operator="equal" id="{4751AC94-2A91-4CD4-844E-2E29C62085EF}">
            <xm:f>Values!$A$19</xm:f>
            <x14:dxf>
              <fill>
                <patternFill>
                  <bgColor rgb="FFE67E22"/>
                </patternFill>
              </fill>
            </x14:dxf>
          </x14:cfRule>
          <x14:cfRule type="cellIs" priority="55" operator="equal" id="{5AFBAB97-99C5-4F79-943C-7CF6BF430DCF}">
            <xm:f>Values!$A$18</xm:f>
            <x14:dxf>
              <fill>
                <patternFill>
                  <bgColor rgb="FFE74C3C"/>
                </patternFill>
              </fill>
            </x14:dxf>
          </x14:cfRule>
          <xm:sqref>I40</xm:sqref>
        </x14:conditionalFormatting>
        <x14:conditionalFormatting xmlns:xm="http://schemas.microsoft.com/office/excel/2006/main">
          <x14:cfRule type="cellIs" priority="46" operator="equal" id="{5DB0520B-27ED-4FBE-ABAA-38ED0C36DCCD}">
            <xm:f>Values!$A$29</xm:f>
            <x14:dxf>
              <fill>
                <patternFill>
                  <bgColor rgb="FF27AE60"/>
                </patternFill>
              </fill>
            </x14:dxf>
          </x14:cfRule>
          <x14:cfRule type="cellIs" priority="48" operator="equal" id="{2EF3D2E3-6BD8-403E-83A2-342AA907EEAA}">
            <xm:f>Values!$A$27</xm:f>
            <x14:dxf>
              <fill>
                <patternFill>
                  <bgColor rgb="FFF39C12"/>
                </patternFill>
              </fill>
            </x14:dxf>
          </x14:cfRule>
          <x14:cfRule type="cellIs" priority="49" operator="equal" id="{FA744EDF-2507-48A6-A950-C95E9E5E8B92}">
            <xm:f>Values!$A$26</xm:f>
            <x14:dxf>
              <fill>
                <patternFill>
                  <bgColor rgb="FFE67E22"/>
                </patternFill>
              </fill>
            </x14:dxf>
          </x14:cfRule>
          <x14:cfRule type="cellIs" priority="50" operator="equal" id="{02E8E996-F001-4C41-B6C8-7FCDC91D1316}">
            <xm:f>Values!$A$25</xm:f>
            <x14:dxf>
              <fill>
                <patternFill>
                  <bgColor rgb="FFE74C3C"/>
                </patternFill>
              </fill>
            </x14:dxf>
          </x14:cfRule>
          <xm:sqref>J40</xm:sqref>
        </x14:conditionalFormatting>
        <x14:conditionalFormatting xmlns:xm="http://schemas.microsoft.com/office/excel/2006/main">
          <x14:cfRule type="cellIs" priority="47" operator="equal" id="{1F4A0AD0-8EB8-4E2E-B04B-FD3A8E299CB7}">
            <xm:f>Values!$A$28</xm:f>
            <x14:dxf>
              <fill>
                <patternFill>
                  <bgColor rgb="FFF1C40F"/>
                </patternFill>
              </fill>
            </x14:dxf>
          </x14:cfRule>
          <xm:sqref>J40</xm:sqref>
        </x14:conditionalFormatting>
        <x14:conditionalFormatting xmlns:xm="http://schemas.microsoft.com/office/excel/2006/main">
          <x14:cfRule type="cellIs" priority="41" operator="equal" id="{76AC6E3A-27CD-44F9-A852-907132F36AB7}">
            <xm:f>Values!$A$22</xm:f>
            <x14:dxf>
              <fill>
                <patternFill>
                  <bgColor rgb="FF27B060"/>
                </patternFill>
              </fill>
            </x14:dxf>
          </x14:cfRule>
          <x14:cfRule type="cellIs" priority="42" operator="equal" id="{DBE05EBD-CE52-4C5F-87FB-C64C7C481789}">
            <xm:f>Values!$A$21</xm:f>
            <x14:dxf>
              <fill>
                <patternFill>
                  <bgColor rgb="FFF1C40F"/>
                </patternFill>
              </fill>
            </x14:dxf>
          </x14:cfRule>
          <x14:cfRule type="cellIs" priority="43" operator="equal" id="{7CFB3D51-9467-40F4-8DF8-1CA22BA8A358}">
            <xm:f>Values!$A$20</xm:f>
            <x14:dxf>
              <fill>
                <patternFill>
                  <bgColor rgb="FFF39C12"/>
                </patternFill>
              </fill>
            </x14:dxf>
          </x14:cfRule>
          <x14:cfRule type="cellIs" priority="44" operator="equal" id="{4EE5FAA9-23CD-40D2-AEED-1374DE55415E}">
            <xm:f>Values!$A$19</xm:f>
            <x14:dxf>
              <fill>
                <patternFill>
                  <bgColor rgb="FFE67E22"/>
                </patternFill>
              </fill>
            </x14:dxf>
          </x14:cfRule>
          <x14:cfRule type="cellIs" priority="45" operator="equal" id="{C801D867-6A67-4BC0-A2A8-AAEAD3462578}">
            <xm:f>Values!$A$18</xm:f>
            <x14:dxf>
              <fill>
                <patternFill>
                  <bgColor rgb="FFE74C3C"/>
                </patternFill>
              </fill>
            </x14:dxf>
          </x14:cfRule>
          <xm:sqref>I44</xm:sqref>
        </x14:conditionalFormatting>
        <x14:conditionalFormatting xmlns:xm="http://schemas.microsoft.com/office/excel/2006/main">
          <x14:cfRule type="cellIs" priority="36" operator="equal" id="{DCA8FE8B-3EEC-4FA5-B8CF-05F4620407CA}">
            <xm:f>Values!$A$29</xm:f>
            <x14:dxf>
              <fill>
                <patternFill>
                  <bgColor rgb="FF27AE60"/>
                </patternFill>
              </fill>
            </x14:dxf>
          </x14:cfRule>
          <x14:cfRule type="cellIs" priority="38" operator="equal" id="{E2389FFA-48A0-4E76-8A80-6374662CDB78}">
            <xm:f>Values!$A$27</xm:f>
            <x14:dxf>
              <fill>
                <patternFill>
                  <bgColor rgb="FFF39C12"/>
                </patternFill>
              </fill>
            </x14:dxf>
          </x14:cfRule>
          <x14:cfRule type="cellIs" priority="39" operator="equal" id="{B88C817D-6AE9-4881-BA39-FF7CF604F0C9}">
            <xm:f>Values!$A$26</xm:f>
            <x14:dxf>
              <fill>
                <patternFill>
                  <bgColor rgb="FFE67E22"/>
                </patternFill>
              </fill>
            </x14:dxf>
          </x14:cfRule>
          <x14:cfRule type="cellIs" priority="40" operator="equal" id="{B809FB8D-243E-493B-906A-535C37F1CCF1}">
            <xm:f>Values!$A$25</xm:f>
            <x14:dxf>
              <fill>
                <patternFill>
                  <bgColor rgb="FFE74C3C"/>
                </patternFill>
              </fill>
            </x14:dxf>
          </x14:cfRule>
          <xm:sqref>J44</xm:sqref>
        </x14:conditionalFormatting>
        <x14:conditionalFormatting xmlns:xm="http://schemas.microsoft.com/office/excel/2006/main">
          <x14:cfRule type="cellIs" priority="37" operator="equal" id="{BF385D3C-FAD7-4FD2-98AB-F756817FCF5F}">
            <xm:f>Values!$A$28</xm:f>
            <x14:dxf>
              <fill>
                <patternFill>
                  <bgColor rgb="FFF1C40F"/>
                </patternFill>
              </fill>
            </x14:dxf>
          </x14:cfRule>
          <xm:sqref>J44</xm:sqref>
        </x14:conditionalFormatting>
        <x14:conditionalFormatting xmlns:xm="http://schemas.microsoft.com/office/excel/2006/main">
          <x14:cfRule type="cellIs" priority="31" operator="equal" id="{D90AF4EB-0C90-4F9A-AC48-85C3856B265C}">
            <xm:f>Values!$A$22</xm:f>
            <x14:dxf>
              <fill>
                <patternFill>
                  <bgColor rgb="FF27B060"/>
                </patternFill>
              </fill>
            </x14:dxf>
          </x14:cfRule>
          <x14:cfRule type="cellIs" priority="32" operator="equal" id="{4CFF8027-914A-44FC-BA8D-3B1730617D67}">
            <xm:f>Values!$A$21</xm:f>
            <x14:dxf>
              <fill>
                <patternFill>
                  <bgColor rgb="FFF1C40F"/>
                </patternFill>
              </fill>
            </x14:dxf>
          </x14:cfRule>
          <x14:cfRule type="cellIs" priority="33" operator="equal" id="{C3DDA625-A7E1-4B8A-8F74-EF226D816F37}">
            <xm:f>Values!$A$20</xm:f>
            <x14:dxf>
              <fill>
                <patternFill>
                  <bgColor rgb="FFF39C12"/>
                </patternFill>
              </fill>
            </x14:dxf>
          </x14:cfRule>
          <x14:cfRule type="cellIs" priority="34" operator="equal" id="{B4C11B78-F2C7-400F-B5ED-40329444FE69}">
            <xm:f>Values!$A$19</xm:f>
            <x14:dxf>
              <fill>
                <patternFill>
                  <bgColor rgb="FFE67E22"/>
                </patternFill>
              </fill>
            </x14:dxf>
          </x14:cfRule>
          <x14:cfRule type="cellIs" priority="35" operator="equal" id="{339269AF-B0FD-4EED-827A-5F67CEE29DA0}">
            <xm:f>Values!$A$18</xm:f>
            <x14:dxf>
              <fill>
                <patternFill>
                  <bgColor rgb="FFE74C3C"/>
                </patternFill>
              </fill>
            </x14:dxf>
          </x14:cfRule>
          <xm:sqref>I48</xm:sqref>
        </x14:conditionalFormatting>
        <x14:conditionalFormatting xmlns:xm="http://schemas.microsoft.com/office/excel/2006/main">
          <x14:cfRule type="cellIs" priority="26" operator="equal" id="{00A8D398-E847-46D2-B3A0-37AA21645B52}">
            <xm:f>Values!$A$29</xm:f>
            <x14:dxf>
              <fill>
                <patternFill>
                  <bgColor rgb="FF27AE60"/>
                </patternFill>
              </fill>
            </x14:dxf>
          </x14:cfRule>
          <x14:cfRule type="cellIs" priority="28" operator="equal" id="{779A1AA9-1F11-4F28-AE30-754EA29D7543}">
            <xm:f>Values!$A$27</xm:f>
            <x14:dxf>
              <fill>
                <patternFill>
                  <bgColor rgb="FFF39C12"/>
                </patternFill>
              </fill>
            </x14:dxf>
          </x14:cfRule>
          <x14:cfRule type="cellIs" priority="29" operator="equal" id="{1F40D423-F4B9-4C40-8059-43F6D82DA9B0}">
            <xm:f>Values!$A$26</xm:f>
            <x14:dxf>
              <fill>
                <patternFill>
                  <bgColor rgb="FFE67E22"/>
                </patternFill>
              </fill>
            </x14:dxf>
          </x14:cfRule>
          <x14:cfRule type="cellIs" priority="30" operator="equal" id="{497C2325-730E-49E1-97BE-164014B54E95}">
            <xm:f>Values!$A$25</xm:f>
            <x14:dxf>
              <fill>
                <patternFill>
                  <bgColor rgb="FFE74C3C"/>
                </patternFill>
              </fill>
            </x14:dxf>
          </x14:cfRule>
          <xm:sqref>J48</xm:sqref>
        </x14:conditionalFormatting>
        <x14:conditionalFormatting xmlns:xm="http://schemas.microsoft.com/office/excel/2006/main">
          <x14:cfRule type="cellIs" priority="27" operator="equal" id="{89597413-1B0B-4CAE-879B-F0BBDDB7FC6A}">
            <xm:f>Values!$A$28</xm:f>
            <x14:dxf>
              <fill>
                <patternFill>
                  <bgColor rgb="FFF1C40F"/>
                </patternFill>
              </fill>
            </x14:dxf>
          </x14:cfRule>
          <xm:sqref>J48</xm:sqref>
        </x14:conditionalFormatting>
        <x14:conditionalFormatting xmlns:xm="http://schemas.microsoft.com/office/excel/2006/main">
          <x14:cfRule type="cellIs" priority="21" operator="equal" id="{A8C38F6C-D265-42BF-A16B-861C501EECC2}">
            <xm:f>Values!$A$22</xm:f>
            <x14:dxf>
              <fill>
                <patternFill>
                  <bgColor rgb="FF27B060"/>
                </patternFill>
              </fill>
            </x14:dxf>
          </x14:cfRule>
          <x14:cfRule type="cellIs" priority="22" operator="equal" id="{8C6988EB-4FE6-42F6-884A-5C937C3C2437}">
            <xm:f>Values!$A$21</xm:f>
            <x14:dxf>
              <fill>
                <patternFill>
                  <bgColor rgb="FFF1C40F"/>
                </patternFill>
              </fill>
            </x14:dxf>
          </x14:cfRule>
          <x14:cfRule type="cellIs" priority="23" operator="equal" id="{F4373064-2E3B-4B0C-BBCD-CE116C107AD2}">
            <xm:f>Values!$A$20</xm:f>
            <x14:dxf>
              <fill>
                <patternFill>
                  <bgColor rgb="FFF39C12"/>
                </patternFill>
              </fill>
            </x14:dxf>
          </x14:cfRule>
          <x14:cfRule type="cellIs" priority="24" operator="equal" id="{A73A8FAE-80C6-4B2C-B6E4-00338FD6AD45}">
            <xm:f>Values!$A$19</xm:f>
            <x14:dxf>
              <fill>
                <patternFill>
                  <bgColor rgb="FFE67E22"/>
                </patternFill>
              </fill>
            </x14:dxf>
          </x14:cfRule>
          <x14:cfRule type="cellIs" priority="25" operator="equal" id="{89C8DC03-2E26-4E97-B114-E42E2C30847B}">
            <xm:f>Values!$A$18</xm:f>
            <x14:dxf>
              <fill>
                <patternFill>
                  <bgColor rgb="FFE74C3C"/>
                </patternFill>
              </fill>
            </x14:dxf>
          </x14:cfRule>
          <xm:sqref>I52</xm:sqref>
        </x14:conditionalFormatting>
        <x14:conditionalFormatting xmlns:xm="http://schemas.microsoft.com/office/excel/2006/main">
          <x14:cfRule type="cellIs" priority="16" operator="equal" id="{D26CCBDB-CF40-4CBB-BD53-39D4E20F9871}">
            <xm:f>Values!$A$29</xm:f>
            <x14:dxf>
              <fill>
                <patternFill>
                  <bgColor rgb="FF27AE60"/>
                </patternFill>
              </fill>
            </x14:dxf>
          </x14:cfRule>
          <x14:cfRule type="cellIs" priority="18" operator="equal" id="{3AFA809C-F58D-42A2-A0E7-349E33FD451D}">
            <xm:f>Values!$A$27</xm:f>
            <x14:dxf>
              <fill>
                <patternFill>
                  <bgColor rgb="FFF39C12"/>
                </patternFill>
              </fill>
            </x14:dxf>
          </x14:cfRule>
          <x14:cfRule type="cellIs" priority="19" operator="equal" id="{6330B1B1-ACE4-469D-B965-7189C252A2BF}">
            <xm:f>Values!$A$26</xm:f>
            <x14:dxf>
              <fill>
                <patternFill>
                  <bgColor rgb="FFE67E22"/>
                </patternFill>
              </fill>
            </x14:dxf>
          </x14:cfRule>
          <x14:cfRule type="cellIs" priority="20" operator="equal" id="{A1D9F422-C836-43C0-8D6E-2A1696DD855F}">
            <xm:f>Values!$A$25</xm:f>
            <x14:dxf>
              <fill>
                <patternFill>
                  <bgColor rgb="FFE74C3C"/>
                </patternFill>
              </fill>
            </x14:dxf>
          </x14:cfRule>
          <xm:sqref>J52</xm:sqref>
        </x14:conditionalFormatting>
        <x14:conditionalFormatting xmlns:xm="http://schemas.microsoft.com/office/excel/2006/main">
          <x14:cfRule type="cellIs" priority="17" operator="equal" id="{F04CFF83-58FD-4E02-9B90-69C1C930D6C3}">
            <xm:f>Values!$A$28</xm:f>
            <x14:dxf>
              <fill>
                <patternFill>
                  <bgColor rgb="FFF1C40F"/>
                </patternFill>
              </fill>
            </x14:dxf>
          </x14:cfRule>
          <xm:sqref>J52</xm:sqref>
        </x14:conditionalFormatting>
        <x14:conditionalFormatting xmlns:xm="http://schemas.microsoft.com/office/excel/2006/main">
          <x14:cfRule type="cellIs" priority="11" operator="equal" id="{1CF2D387-96C1-42C4-9042-5B5166F41A07}">
            <xm:f>Values!$A$22</xm:f>
            <x14:dxf>
              <fill>
                <patternFill>
                  <bgColor rgb="FF27B060"/>
                </patternFill>
              </fill>
            </x14:dxf>
          </x14:cfRule>
          <x14:cfRule type="cellIs" priority="12" operator="equal" id="{4EEFECB6-2A6E-4A41-BAF3-6084A9C53CE3}">
            <xm:f>Values!$A$21</xm:f>
            <x14:dxf>
              <fill>
                <patternFill>
                  <bgColor rgb="FFF1C40F"/>
                </patternFill>
              </fill>
            </x14:dxf>
          </x14:cfRule>
          <x14:cfRule type="cellIs" priority="13" operator="equal" id="{3C30DAD8-C319-4809-9A2F-361C1C42A717}">
            <xm:f>Values!$A$20</xm:f>
            <x14:dxf>
              <fill>
                <patternFill>
                  <bgColor rgb="FFF39C12"/>
                </patternFill>
              </fill>
            </x14:dxf>
          </x14:cfRule>
          <x14:cfRule type="cellIs" priority="14" operator="equal" id="{2B6A2AE2-C517-4656-A1FE-6E320770B3DF}">
            <xm:f>Values!$A$19</xm:f>
            <x14:dxf>
              <fill>
                <patternFill>
                  <bgColor rgb="FFE67E22"/>
                </patternFill>
              </fill>
            </x14:dxf>
          </x14:cfRule>
          <x14:cfRule type="cellIs" priority="15" operator="equal" id="{B42AA845-43E2-41A8-8392-C1952790AA89}">
            <xm:f>Values!$A$18</xm:f>
            <x14:dxf>
              <fill>
                <patternFill>
                  <bgColor rgb="FFE74C3C"/>
                </patternFill>
              </fill>
            </x14:dxf>
          </x14:cfRule>
          <xm:sqref>I99:I104</xm:sqref>
        </x14:conditionalFormatting>
        <x14:conditionalFormatting xmlns:xm="http://schemas.microsoft.com/office/excel/2006/main">
          <x14:cfRule type="cellIs" priority="6" operator="equal" id="{6A63740F-DE24-4D8B-81AF-A88645744971}">
            <xm:f>Values!$A$15</xm:f>
            <x14:dxf>
              <fill>
                <patternFill>
                  <bgColor rgb="FF27AE60"/>
                </patternFill>
              </fill>
            </x14:dxf>
          </x14:cfRule>
          <x14:cfRule type="cellIs" priority="7" operator="equal" id="{BAACD1C3-2D6C-48F0-BD3C-05A4CE575C6A}">
            <xm:f>Values!$A$14</xm:f>
            <x14:dxf>
              <fill>
                <patternFill>
                  <bgColor rgb="FFF1C40F"/>
                </patternFill>
              </fill>
            </x14:dxf>
          </x14:cfRule>
          <x14:cfRule type="cellIs" priority="8" operator="equal" id="{EA5DF875-DE2C-4330-BCE0-E5F1688E56C1}">
            <xm:f>Values!$A$13</xm:f>
            <x14:dxf>
              <fill>
                <patternFill>
                  <bgColor rgb="FFF39C12"/>
                </patternFill>
              </fill>
            </x14:dxf>
          </x14:cfRule>
          <x14:cfRule type="cellIs" priority="9" operator="equal" id="{77F4F12A-2834-4454-BE13-616928A32071}">
            <xm:f>Values!$A$12</xm:f>
            <x14:dxf>
              <fill>
                <patternFill>
                  <bgColor rgb="FFE67E22"/>
                </patternFill>
              </fill>
            </x14:dxf>
          </x14:cfRule>
          <x14:cfRule type="cellIs" priority="10" operator="equal" id="{A27C7D03-FE67-4059-85B9-47FE0D4A0B57}">
            <xm:f>Values!$A$11</xm:f>
            <x14:dxf>
              <fill>
                <patternFill>
                  <bgColor rgb="FFE74C3C"/>
                </patternFill>
              </fill>
            </x14:dxf>
          </x14:cfRule>
          <xm:sqref>H94:H104</xm:sqref>
        </x14:conditionalFormatting>
        <x14:conditionalFormatting xmlns:xm="http://schemas.microsoft.com/office/excel/2006/main">
          <x14:cfRule type="cellIs" priority="1" operator="equal" id="{76F4E826-3644-4C71-A9F5-63355F4F4440}">
            <xm:f>Values!$A$8</xm:f>
            <x14:dxf>
              <fill>
                <patternFill>
                  <bgColor rgb="FF27AE60"/>
                </patternFill>
              </fill>
            </x14:dxf>
          </x14:cfRule>
          <x14:cfRule type="cellIs" priority="2" operator="equal" id="{3217B9E9-8592-4FCC-B49A-F5319A3B9EA3}">
            <xm:f>Values!$A$7</xm:f>
            <x14:dxf>
              <fill>
                <patternFill>
                  <bgColor rgb="FFF1C40F"/>
                </patternFill>
              </fill>
            </x14:dxf>
          </x14:cfRule>
          <x14:cfRule type="cellIs" priority="3" operator="equal" id="{EBE5E663-8D7F-4958-8EFD-6DE644F06C01}">
            <xm:f>Values!$A$6</xm:f>
            <x14:dxf>
              <fill>
                <patternFill>
                  <bgColor rgb="FFF39C12"/>
                </patternFill>
              </fill>
            </x14:dxf>
          </x14:cfRule>
          <x14:cfRule type="cellIs" priority="4" operator="equal" id="{4D9E4C2C-E31A-40B7-8C76-5E200645AEEA}">
            <xm:f>Values!$A$5</xm:f>
            <x14:dxf>
              <fill>
                <patternFill>
                  <bgColor rgb="FFE67E22"/>
                </patternFill>
              </fill>
            </x14:dxf>
          </x14:cfRule>
          <x14:cfRule type="cellIs" priority="5" operator="equal" id="{5ABB64FE-2A2E-4632-AC62-EA1C60DAA15E}">
            <xm:f>Values!$A$4</xm:f>
            <x14:dxf>
              <fill>
                <patternFill>
                  <bgColor rgb="FFE74C3C"/>
                </patternFill>
              </fill>
            </x14:dxf>
          </x14:cfRule>
          <xm:sqref>G94:G104</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J21:J104</xm:sqref>
        </x14:dataValidation>
        <x14:dataValidation type="list" allowBlank="1" showInputMessage="1" showErrorMessage="1">
          <x14:formula1>
            <xm:f>Values!$A$18:$A$22</xm:f>
          </x14:formula1>
          <xm:sqref>I21:I104</xm:sqref>
        </x14:dataValidation>
        <x14:dataValidation type="list" allowBlank="1" showInputMessage="1" showErrorMessage="1">
          <x14:formula1>
            <xm:f>Values!$A$11:$A$15</xm:f>
          </x14:formula1>
          <xm:sqref>H21:H104</xm:sqref>
        </x14:dataValidation>
        <x14:dataValidation type="list" allowBlank="1" showInputMessage="1" showErrorMessage="1">
          <x14:formula1>
            <xm:f>Values!$A$4:$A$8</xm:f>
          </x14:formula1>
          <xm:sqref>G21:G104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R61"/>
  <sheetViews>
    <sheetView zoomScale="60" zoomScaleNormal="60" workbookViewId="0">
      <selection activeCell="H42" sqref="H42"/>
    </sheetView>
  </sheetViews>
  <sheetFormatPr defaultColWidth="8.6640625" defaultRowHeight="14.4"/>
  <cols>
    <col min="1" max="1" width="8.6640625" style="3"/>
    <col min="2" max="2" width="37" style="3" customWidth="1"/>
    <col min="3" max="3" width="29.6640625" style="3" customWidth="1"/>
    <col min="4" max="4" width="71.33203125" style="3" customWidth="1"/>
    <col min="5" max="5" width="19.6640625" style="4" bestFit="1" customWidth="1"/>
    <col min="6" max="6" width="38" style="3" bestFit="1" customWidth="1"/>
    <col min="7" max="7" width="20.6640625" style="3" bestFit="1" customWidth="1"/>
    <col min="8" max="8" width="26.6640625" style="3" bestFit="1" customWidth="1"/>
    <col min="9" max="9" width="25" style="3" bestFit="1" customWidth="1"/>
    <col min="10" max="10" width="26.5546875" style="3" bestFit="1" customWidth="1"/>
    <col min="11" max="11" width="8.6640625" style="3"/>
    <col min="12" max="15" width="8.6640625" style="3" customWidth="1"/>
    <col min="16" max="16" width="13.44140625" style="3" bestFit="1" customWidth="1"/>
    <col min="17" max="17" width="33.33203125" style="3" customWidth="1"/>
    <col min="18" max="19" width="8.6640625" style="3"/>
    <col min="20" max="20" width="32.5546875" style="3" bestFit="1" customWidth="1"/>
    <col min="21" max="21" width="30.5546875" style="3" bestFit="1" customWidth="1"/>
    <col min="22" max="22" width="75.6640625" style="3" customWidth="1"/>
    <col min="23" max="16384" width="8.6640625" style="3"/>
  </cols>
  <sheetData>
    <row r="1" spans="1:10" ht="59.7" customHeight="1">
      <c r="A1" s="64" t="s">
        <v>1068</v>
      </c>
      <c r="B1" s="64"/>
      <c r="C1" s="64"/>
      <c r="D1" s="64"/>
      <c r="E1" s="64"/>
      <c r="F1" s="64"/>
      <c r="G1" s="64"/>
      <c r="H1" s="64"/>
      <c r="I1" s="64"/>
      <c r="J1" s="64"/>
    </row>
    <row r="3" spans="1:10">
      <c r="E3" s="3"/>
    </row>
    <row r="4" spans="1:10">
      <c r="E4" s="3"/>
    </row>
    <row r="5" spans="1:10">
      <c r="E5" s="23" t="s">
        <v>96</v>
      </c>
      <c r="F5" s="31" t="e">
        <f>H59</f>
        <v>#REF!</v>
      </c>
    </row>
    <row r="6" spans="1:10">
      <c r="E6" s="3"/>
    </row>
    <row r="7" spans="1:10">
      <c r="E7" s="29" t="s">
        <v>95</v>
      </c>
      <c r="F7" s="30" t="e">
        <f>I59</f>
        <v>#REF!</v>
      </c>
    </row>
    <row r="11" spans="1:10">
      <c r="E11" s="4" t="s">
        <v>493</v>
      </c>
      <c r="F11" s="3" t="s">
        <v>1067</v>
      </c>
    </row>
    <row r="20" spans="1:18" s="28" customFormat="1" ht="28.8">
      <c r="A20" s="24" t="s">
        <v>0</v>
      </c>
      <c r="B20" s="24" t="s">
        <v>761</v>
      </c>
      <c r="C20" s="24" t="s">
        <v>760</v>
      </c>
      <c r="D20" s="24" t="s">
        <v>489</v>
      </c>
      <c r="E20" s="24" t="s">
        <v>758</v>
      </c>
      <c r="F20" s="24" t="s">
        <v>628</v>
      </c>
      <c r="G20" s="24" t="s">
        <v>69</v>
      </c>
      <c r="H20" s="24" t="s">
        <v>70</v>
      </c>
      <c r="I20" s="27" t="s">
        <v>94</v>
      </c>
      <c r="J20" s="24" t="s">
        <v>72</v>
      </c>
      <c r="L20" s="24" t="s">
        <v>186</v>
      </c>
      <c r="P20" s="24" t="s">
        <v>245</v>
      </c>
    </row>
    <row r="21" spans="1:18" ht="409.6">
      <c r="A21" s="13" t="s">
        <v>1069</v>
      </c>
      <c r="B21" s="39" t="s">
        <v>1070</v>
      </c>
      <c r="C21" s="39" t="s">
        <v>1071</v>
      </c>
      <c r="D21" s="20" t="s">
        <v>1072</v>
      </c>
      <c r="E21" s="5" t="s">
        <v>488</v>
      </c>
      <c r="F21" s="5"/>
      <c r="G21" s="6" t="s">
        <v>45</v>
      </c>
      <c r="H21" s="6" t="s">
        <v>51</v>
      </c>
      <c r="I21" s="6" t="s">
        <v>56</v>
      </c>
      <c r="J21" s="6" t="s">
        <v>61</v>
      </c>
      <c r="P21" s="39" t="s">
        <v>306</v>
      </c>
      <c r="Q21" s="1" t="s">
        <v>444</v>
      </c>
      <c r="R21" s="40" t="s">
        <v>304</v>
      </c>
    </row>
    <row r="22" spans="1:18" ht="186" customHeight="1">
      <c r="A22" s="13" t="s">
        <v>1069</v>
      </c>
      <c r="B22" s="39" t="s">
        <v>1070</v>
      </c>
      <c r="C22" s="39" t="s">
        <v>1071</v>
      </c>
      <c r="D22" s="19" t="s">
        <v>1073</v>
      </c>
      <c r="E22" s="5" t="s">
        <v>490</v>
      </c>
      <c r="F22" s="5"/>
      <c r="G22" s="6" t="s">
        <v>45</v>
      </c>
      <c r="H22" s="6" t="s">
        <v>51</v>
      </c>
      <c r="I22" s="6" t="s">
        <v>56</v>
      </c>
      <c r="J22" s="6" t="s">
        <v>61</v>
      </c>
      <c r="L22" s="3">
        <v>0</v>
      </c>
      <c r="P22" s="39" t="s">
        <v>263</v>
      </c>
      <c r="Q22" s="3" t="s">
        <v>294</v>
      </c>
      <c r="R22" s="40" t="s">
        <v>307</v>
      </c>
    </row>
    <row r="23" spans="1:18" ht="409.6">
      <c r="A23" s="13" t="s">
        <v>1069</v>
      </c>
      <c r="B23" s="39" t="s">
        <v>1070</v>
      </c>
      <c r="C23" s="39" t="s">
        <v>1071</v>
      </c>
      <c r="D23" s="19" t="s">
        <v>1074</v>
      </c>
      <c r="E23" s="5" t="s">
        <v>491</v>
      </c>
      <c r="F23" s="5"/>
      <c r="G23" s="6" t="s">
        <v>45</v>
      </c>
      <c r="H23" s="6" t="s">
        <v>51</v>
      </c>
      <c r="I23" s="6" t="s">
        <v>56</v>
      </c>
      <c r="J23" s="6" t="s">
        <v>61</v>
      </c>
      <c r="L23" s="3">
        <v>0</v>
      </c>
      <c r="P23" s="39" t="s">
        <v>314</v>
      </c>
      <c r="Q23" s="3" t="s">
        <v>305</v>
      </c>
      <c r="R23" s="40" t="s">
        <v>313</v>
      </c>
    </row>
    <row r="24" spans="1:18" ht="409.6">
      <c r="A24" s="13" t="s">
        <v>1075</v>
      </c>
      <c r="B24" s="35" t="s">
        <v>1076</v>
      </c>
      <c r="C24" s="35" t="s">
        <v>1077</v>
      </c>
      <c r="D24" s="19" t="s">
        <v>1078</v>
      </c>
      <c r="E24" s="5" t="s">
        <v>488</v>
      </c>
      <c r="F24" s="5" t="s">
        <v>1079</v>
      </c>
      <c r="G24" s="6" t="s">
        <v>45</v>
      </c>
      <c r="H24" s="6" t="s">
        <v>51</v>
      </c>
      <c r="I24" s="6" t="s">
        <v>56</v>
      </c>
      <c r="J24" s="6" t="s">
        <v>61</v>
      </c>
      <c r="L24" s="3">
        <v>0</v>
      </c>
      <c r="P24" s="39" t="s">
        <v>231</v>
      </c>
      <c r="Q24" s="3" t="s">
        <v>309</v>
      </c>
      <c r="R24" s="42" t="s">
        <v>310</v>
      </c>
    </row>
    <row r="25" spans="1:18" ht="409.6">
      <c r="A25" s="13" t="s">
        <v>1075</v>
      </c>
      <c r="B25" s="39" t="s">
        <v>1076</v>
      </c>
      <c r="C25" s="35" t="s">
        <v>1077</v>
      </c>
      <c r="D25" s="20" t="s">
        <v>1080</v>
      </c>
      <c r="E25" s="5" t="s">
        <v>490</v>
      </c>
      <c r="F25" s="5" t="s">
        <v>1081</v>
      </c>
      <c r="G25" s="6" t="s">
        <v>45</v>
      </c>
      <c r="H25" s="6" t="s">
        <v>51</v>
      </c>
      <c r="I25" s="6" t="s">
        <v>56</v>
      </c>
      <c r="J25" s="6" t="s">
        <v>61</v>
      </c>
      <c r="L25" s="3">
        <v>0</v>
      </c>
      <c r="P25" s="39" t="s">
        <v>252</v>
      </c>
      <c r="Q25" s="3" t="s">
        <v>308</v>
      </c>
      <c r="R25" s="40" t="s">
        <v>258</v>
      </c>
    </row>
    <row r="26" spans="1:18" ht="73.2" customHeight="1">
      <c r="A26" s="13" t="s">
        <v>1075</v>
      </c>
      <c r="B26" s="39" t="s">
        <v>1076</v>
      </c>
      <c r="C26" s="35" t="s">
        <v>1077</v>
      </c>
      <c r="D26" s="20" t="s">
        <v>1082</v>
      </c>
      <c r="E26" s="5" t="s">
        <v>512</v>
      </c>
      <c r="F26" s="5"/>
      <c r="G26" s="6" t="s">
        <v>45</v>
      </c>
      <c r="H26" s="6" t="s">
        <v>51</v>
      </c>
      <c r="I26" s="6" t="s">
        <v>56</v>
      </c>
      <c r="J26" s="6" t="s">
        <v>61</v>
      </c>
      <c r="L26" s="3">
        <v>0</v>
      </c>
      <c r="P26" s="39" t="s">
        <v>252</v>
      </c>
      <c r="Q26" s="3" t="s">
        <v>312</v>
      </c>
      <c r="R26" s="40" t="s">
        <v>311</v>
      </c>
    </row>
    <row r="27" spans="1:18" ht="409.6">
      <c r="A27" s="13" t="s">
        <v>1083</v>
      </c>
      <c r="B27" s="39" t="s">
        <v>1076</v>
      </c>
      <c r="C27" s="39" t="s">
        <v>1084</v>
      </c>
      <c r="D27" s="20" t="s">
        <v>1085</v>
      </c>
      <c r="E27" s="5" t="s">
        <v>488</v>
      </c>
      <c r="F27" s="5"/>
      <c r="G27" s="6" t="s">
        <v>45</v>
      </c>
      <c r="H27" s="6" t="s">
        <v>51</v>
      </c>
      <c r="I27" s="6" t="s">
        <v>56</v>
      </c>
      <c r="J27" s="6" t="s">
        <v>61</v>
      </c>
      <c r="L27" s="3">
        <v>0</v>
      </c>
      <c r="P27" s="3" t="s">
        <v>252</v>
      </c>
      <c r="Q27" s="3" t="s">
        <v>316</v>
      </c>
      <c r="R27" s="40" t="s">
        <v>315</v>
      </c>
    </row>
    <row r="28" spans="1:18" ht="409.6">
      <c r="A28" s="13" t="s">
        <v>1083</v>
      </c>
      <c r="B28" s="39" t="s">
        <v>1076</v>
      </c>
      <c r="C28" s="39" t="s">
        <v>1084</v>
      </c>
      <c r="D28" s="20" t="s">
        <v>1086</v>
      </c>
      <c r="E28" s="5" t="s">
        <v>490</v>
      </c>
      <c r="F28" s="5"/>
      <c r="G28" s="6" t="s">
        <v>45</v>
      </c>
      <c r="H28" s="6" t="s">
        <v>51</v>
      </c>
      <c r="I28" s="6" t="s">
        <v>56</v>
      </c>
      <c r="J28" s="6" t="s">
        <v>61</v>
      </c>
      <c r="P28" s="39" t="s">
        <v>306</v>
      </c>
      <c r="Q28" s="1" t="s">
        <v>444</v>
      </c>
      <c r="R28" s="40" t="s">
        <v>304</v>
      </c>
    </row>
    <row r="29" spans="1:18" ht="77.25" customHeight="1">
      <c r="A29" s="13" t="s">
        <v>1087</v>
      </c>
      <c r="B29" s="35" t="s">
        <v>1076</v>
      </c>
      <c r="C29" s="35" t="s">
        <v>1088</v>
      </c>
      <c r="D29" s="19" t="s">
        <v>1089</v>
      </c>
      <c r="E29" s="5" t="s">
        <v>488</v>
      </c>
      <c r="F29" s="5"/>
      <c r="G29" s="6" t="s">
        <v>45</v>
      </c>
      <c r="H29" s="6" t="s">
        <v>51</v>
      </c>
      <c r="I29" s="6" t="s">
        <v>56</v>
      </c>
      <c r="J29" s="6" t="s">
        <v>61</v>
      </c>
      <c r="L29" s="3">
        <v>0</v>
      </c>
      <c r="P29" s="39" t="s">
        <v>263</v>
      </c>
      <c r="Q29" s="3" t="s">
        <v>294</v>
      </c>
      <c r="R29" s="40" t="s">
        <v>307</v>
      </c>
    </row>
    <row r="30" spans="1:18" ht="409.6">
      <c r="A30" s="13" t="s">
        <v>1090</v>
      </c>
      <c r="B30" s="35" t="s">
        <v>1076</v>
      </c>
      <c r="C30" s="35" t="s">
        <v>1091</v>
      </c>
      <c r="D30" s="19" t="s">
        <v>1092</v>
      </c>
      <c r="E30" s="5" t="s">
        <v>488</v>
      </c>
      <c r="F30" s="5"/>
      <c r="G30" s="6" t="s">
        <v>45</v>
      </c>
      <c r="H30" s="6" t="s">
        <v>51</v>
      </c>
      <c r="I30" s="6" t="s">
        <v>56</v>
      </c>
      <c r="J30" s="6" t="s">
        <v>61</v>
      </c>
      <c r="L30" s="3">
        <v>0</v>
      </c>
      <c r="P30" s="39" t="s">
        <v>314</v>
      </c>
      <c r="Q30" s="3" t="s">
        <v>305</v>
      </c>
      <c r="R30" s="40" t="s">
        <v>313</v>
      </c>
    </row>
    <row r="31" spans="1:18" ht="43.2">
      <c r="A31" s="13" t="s">
        <v>1090</v>
      </c>
      <c r="B31" s="35" t="s">
        <v>1076</v>
      </c>
      <c r="C31" s="35" t="s">
        <v>1091</v>
      </c>
      <c r="D31" s="19" t="s">
        <v>1093</v>
      </c>
      <c r="E31" s="5" t="s">
        <v>490</v>
      </c>
      <c r="F31" s="5"/>
      <c r="G31" s="6" t="s">
        <v>45</v>
      </c>
      <c r="H31" s="6" t="s">
        <v>51</v>
      </c>
      <c r="I31" s="6" t="s">
        <v>56</v>
      </c>
      <c r="J31" s="6" t="s">
        <v>61</v>
      </c>
      <c r="L31" s="3">
        <v>0</v>
      </c>
      <c r="P31" s="39" t="s">
        <v>231</v>
      </c>
      <c r="Q31" s="3" t="s">
        <v>309</v>
      </c>
      <c r="R31" s="42" t="s">
        <v>310</v>
      </c>
    </row>
    <row r="32" spans="1:18" ht="409.6">
      <c r="A32" s="13" t="s">
        <v>1094</v>
      </c>
      <c r="B32" s="35" t="s">
        <v>1095</v>
      </c>
      <c r="C32" s="35" t="s">
        <v>1096</v>
      </c>
      <c r="D32" s="20" t="s">
        <v>1097</v>
      </c>
      <c r="E32" s="5" t="s">
        <v>488</v>
      </c>
      <c r="F32" s="5"/>
      <c r="G32" s="6" t="s">
        <v>45</v>
      </c>
      <c r="H32" s="6" t="s">
        <v>51</v>
      </c>
      <c r="I32" s="6" t="s">
        <v>56</v>
      </c>
      <c r="J32" s="6" t="s">
        <v>61</v>
      </c>
      <c r="L32" s="3">
        <v>0</v>
      </c>
      <c r="P32" s="39" t="s">
        <v>252</v>
      </c>
      <c r="Q32" s="3" t="s">
        <v>308</v>
      </c>
      <c r="R32" s="40" t="s">
        <v>258</v>
      </c>
    </row>
    <row r="33" spans="1:18" ht="73.2" customHeight="1">
      <c r="A33" s="13" t="s">
        <v>1094</v>
      </c>
      <c r="B33" s="35" t="s">
        <v>1095</v>
      </c>
      <c r="C33" s="35" t="s">
        <v>1096</v>
      </c>
      <c r="D33" s="20" t="s">
        <v>1098</v>
      </c>
      <c r="E33" s="5" t="s">
        <v>490</v>
      </c>
      <c r="F33" s="5"/>
      <c r="G33" s="6" t="s">
        <v>45</v>
      </c>
      <c r="H33" s="6" t="s">
        <v>51</v>
      </c>
      <c r="I33" s="6" t="s">
        <v>56</v>
      </c>
      <c r="J33" s="6" t="s">
        <v>61</v>
      </c>
      <c r="L33" s="3">
        <v>0</v>
      </c>
      <c r="P33" s="39" t="s">
        <v>252</v>
      </c>
      <c r="Q33" s="3" t="s">
        <v>312</v>
      </c>
      <c r="R33" s="40" t="s">
        <v>311</v>
      </c>
    </row>
    <row r="34" spans="1:18" ht="409.6">
      <c r="A34" s="13" t="s">
        <v>1099</v>
      </c>
      <c r="B34" s="35" t="s">
        <v>1095</v>
      </c>
      <c r="C34" s="35" t="s">
        <v>1100</v>
      </c>
      <c r="D34" s="20" t="s">
        <v>1101</v>
      </c>
      <c r="E34" s="5" t="s">
        <v>488</v>
      </c>
      <c r="F34" s="5"/>
      <c r="G34" s="6" t="s">
        <v>45</v>
      </c>
      <c r="H34" s="6" t="s">
        <v>51</v>
      </c>
      <c r="I34" s="6" t="s">
        <v>56</v>
      </c>
      <c r="J34" s="6" t="s">
        <v>61</v>
      </c>
      <c r="L34" s="3">
        <v>0</v>
      </c>
      <c r="P34" s="3" t="s">
        <v>252</v>
      </c>
      <c r="Q34" s="3" t="s">
        <v>316</v>
      </c>
      <c r="R34" s="40" t="s">
        <v>315</v>
      </c>
    </row>
    <row r="35" spans="1:18" ht="409.6">
      <c r="A35" s="13" t="s">
        <v>1099</v>
      </c>
      <c r="B35" s="35" t="s">
        <v>1095</v>
      </c>
      <c r="C35" s="35" t="s">
        <v>1100</v>
      </c>
      <c r="D35" s="20" t="s">
        <v>1102</v>
      </c>
      <c r="E35" s="5" t="s">
        <v>490</v>
      </c>
      <c r="F35" s="5"/>
      <c r="G35" s="6" t="s">
        <v>45</v>
      </c>
      <c r="H35" s="6" t="s">
        <v>51</v>
      </c>
      <c r="I35" s="6" t="s">
        <v>56</v>
      </c>
      <c r="J35" s="6" t="s">
        <v>61</v>
      </c>
      <c r="P35" s="39" t="s">
        <v>306</v>
      </c>
      <c r="Q35" s="1" t="s">
        <v>444</v>
      </c>
      <c r="R35" s="40" t="s">
        <v>304</v>
      </c>
    </row>
    <row r="36" spans="1:18" ht="77.25" customHeight="1">
      <c r="A36" s="13" t="s">
        <v>1103</v>
      </c>
      <c r="B36" s="39" t="s">
        <v>1104</v>
      </c>
      <c r="C36" s="39" t="s">
        <v>1105</v>
      </c>
      <c r="D36" s="19" t="s">
        <v>1106</v>
      </c>
      <c r="E36" s="5" t="s">
        <v>488</v>
      </c>
      <c r="F36" s="5" t="s">
        <v>1107</v>
      </c>
      <c r="G36" s="6" t="s">
        <v>45</v>
      </c>
      <c r="H36" s="6" t="s">
        <v>51</v>
      </c>
      <c r="I36" s="6" t="s">
        <v>56</v>
      </c>
      <c r="J36" s="6" t="s">
        <v>61</v>
      </c>
      <c r="L36" s="3">
        <v>0</v>
      </c>
      <c r="P36" s="39" t="s">
        <v>263</v>
      </c>
      <c r="Q36" s="3" t="s">
        <v>294</v>
      </c>
      <c r="R36" s="40" t="s">
        <v>307</v>
      </c>
    </row>
    <row r="37" spans="1:18" ht="409.6">
      <c r="A37" s="13" t="s">
        <v>1103</v>
      </c>
      <c r="B37" s="39" t="s">
        <v>1104</v>
      </c>
      <c r="C37" s="39" t="s">
        <v>1105</v>
      </c>
      <c r="D37" s="19" t="s">
        <v>1108</v>
      </c>
      <c r="E37" s="5" t="s">
        <v>490</v>
      </c>
      <c r="F37" s="5" t="s">
        <v>1109</v>
      </c>
      <c r="G37" s="6" t="s">
        <v>45</v>
      </c>
      <c r="H37" s="6" t="s">
        <v>51</v>
      </c>
      <c r="I37" s="6" t="s">
        <v>56</v>
      </c>
      <c r="J37" s="6" t="s">
        <v>61</v>
      </c>
      <c r="L37" s="3">
        <v>0</v>
      </c>
      <c r="P37" s="39" t="s">
        <v>314</v>
      </c>
      <c r="Q37" s="3" t="s">
        <v>305</v>
      </c>
      <c r="R37" s="40" t="s">
        <v>313</v>
      </c>
    </row>
    <row r="38" spans="1:18" ht="244.8">
      <c r="A38" s="13" t="s">
        <v>1103</v>
      </c>
      <c r="B38" s="39" t="s">
        <v>1104</v>
      </c>
      <c r="C38" s="39" t="s">
        <v>1105</v>
      </c>
      <c r="D38" s="19" t="s">
        <v>1110</v>
      </c>
      <c r="E38" s="5" t="s">
        <v>512</v>
      </c>
      <c r="F38" s="5"/>
      <c r="G38" s="6" t="s">
        <v>45</v>
      </c>
      <c r="H38" s="6" t="s">
        <v>51</v>
      </c>
      <c r="I38" s="6" t="s">
        <v>56</v>
      </c>
      <c r="J38" s="6" t="s">
        <v>61</v>
      </c>
      <c r="L38" s="3">
        <v>0</v>
      </c>
      <c r="P38" s="39" t="s">
        <v>231</v>
      </c>
      <c r="Q38" s="3" t="s">
        <v>309</v>
      </c>
      <c r="R38" s="42" t="s">
        <v>310</v>
      </c>
    </row>
    <row r="39" spans="1:18" ht="409.6">
      <c r="A39" s="7" t="s">
        <v>1112</v>
      </c>
      <c r="B39" s="35" t="s">
        <v>1104</v>
      </c>
      <c r="C39" s="39" t="s">
        <v>1113</v>
      </c>
      <c r="D39" s="20" t="s">
        <v>1114</v>
      </c>
      <c r="E39" s="5" t="s">
        <v>488</v>
      </c>
      <c r="F39" s="5"/>
      <c r="G39" s="6" t="s">
        <v>45</v>
      </c>
      <c r="H39" s="6" t="s">
        <v>51</v>
      </c>
      <c r="I39" s="6" t="s">
        <v>56</v>
      </c>
      <c r="J39" s="6" t="s">
        <v>61</v>
      </c>
      <c r="L39" s="3">
        <v>0</v>
      </c>
      <c r="P39" s="39" t="s">
        <v>252</v>
      </c>
      <c r="Q39" s="3" t="s">
        <v>308</v>
      </c>
      <c r="R39" s="40" t="s">
        <v>258</v>
      </c>
    </row>
    <row r="40" spans="1:18" ht="131.25" customHeight="1">
      <c r="A40" s="35" t="s">
        <v>1112</v>
      </c>
      <c r="B40" s="35" t="s">
        <v>1104</v>
      </c>
      <c r="C40" s="39" t="s">
        <v>1113</v>
      </c>
      <c r="D40" s="20" t="s">
        <v>1115</v>
      </c>
      <c r="E40" s="5" t="s">
        <v>490</v>
      </c>
      <c r="F40" s="5" t="s">
        <v>1116</v>
      </c>
      <c r="G40" s="6" t="s">
        <v>45</v>
      </c>
      <c r="H40" s="6" t="s">
        <v>51</v>
      </c>
      <c r="I40" s="6" t="s">
        <v>56</v>
      </c>
      <c r="J40" s="6" t="s">
        <v>61</v>
      </c>
      <c r="L40" s="3">
        <v>0</v>
      </c>
      <c r="P40" s="39" t="s">
        <v>252</v>
      </c>
      <c r="Q40" s="3" t="s">
        <v>312</v>
      </c>
      <c r="R40" s="40" t="s">
        <v>311</v>
      </c>
    </row>
    <row r="41" spans="1:18" ht="409.6">
      <c r="A41" s="35" t="s">
        <v>1112</v>
      </c>
      <c r="B41" s="35" t="s">
        <v>1104</v>
      </c>
      <c r="C41" s="39" t="s">
        <v>1113</v>
      </c>
      <c r="D41" s="20" t="s">
        <v>383</v>
      </c>
      <c r="E41" s="5" t="s">
        <v>512</v>
      </c>
      <c r="F41" s="5"/>
      <c r="G41" s="6" t="s">
        <v>45</v>
      </c>
      <c r="H41" s="6" t="s">
        <v>51</v>
      </c>
      <c r="I41" s="6" t="s">
        <v>56</v>
      </c>
      <c r="J41" s="6" t="s">
        <v>61</v>
      </c>
      <c r="L41" s="3">
        <v>0</v>
      </c>
      <c r="P41" s="3" t="s">
        <v>252</v>
      </c>
      <c r="Q41" s="3" t="s">
        <v>316</v>
      </c>
      <c r="R41" s="40" t="s">
        <v>315</v>
      </c>
    </row>
    <row r="42" spans="1:18" ht="409.6">
      <c r="A42" s="35" t="s">
        <v>1117</v>
      </c>
      <c r="B42" s="35" t="s">
        <v>1104</v>
      </c>
      <c r="C42" s="39" t="s">
        <v>1118</v>
      </c>
      <c r="D42" s="20" t="s">
        <v>1119</v>
      </c>
      <c r="E42" s="5" t="s">
        <v>488</v>
      </c>
      <c r="F42" s="5"/>
      <c r="G42" s="6" t="s">
        <v>45</v>
      </c>
      <c r="H42" s="6" t="s">
        <v>51</v>
      </c>
      <c r="I42" s="6" t="s">
        <v>56</v>
      </c>
      <c r="J42" s="6" t="s">
        <v>61</v>
      </c>
      <c r="L42" s="3">
        <v>0</v>
      </c>
      <c r="P42" s="3" t="s">
        <v>252</v>
      </c>
      <c r="Q42" s="3" t="s">
        <v>316</v>
      </c>
      <c r="R42" s="40" t="s">
        <v>315</v>
      </c>
    </row>
    <row r="43" spans="1:18" ht="409.6">
      <c r="A43" s="35" t="s">
        <v>1112</v>
      </c>
      <c r="B43" s="35" t="s">
        <v>1104</v>
      </c>
      <c r="C43" s="39" t="s">
        <v>1118</v>
      </c>
      <c r="D43" s="20" t="s">
        <v>1120</v>
      </c>
      <c r="E43" s="5" t="s">
        <v>490</v>
      </c>
      <c r="F43" s="5"/>
      <c r="G43" s="6" t="s">
        <v>45</v>
      </c>
      <c r="H43" s="6" t="s">
        <v>51</v>
      </c>
      <c r="I43" s="6" t="s">
        <v>56</v>
      </c>
      <c r="J43" s="6" t="s">
        <v>61</v>
      </c>
      <c r="L43" s="3">
        <v>0</v>
      </c>
      <c r="P43" s="3" t="s">
        <v>252</v>
      </c>
      <c r="Q43" s="3" t="s">
        <v>316</v>
      </c>
      <c r="R43" s="40" t="s">
        <v>315</v>
      </c>
    </row>
    <row r="44" spans="1:18" ht="409.6">
      <c r="A44" s="35" t="s">
        <v>1121</v>
      </c>
      <c r="B44" s="35" t="s">
        <v>1122</v>
      </c>
      <c r="C44" s="39" t="s">
        <v>1123</v>
      </c>
      <c r="D44" s="20" t="s">
        <v>1124</v>
      </c>
      <c r="E44" s="5" t="s">
        <v>488</v>
      </c>
      <c r="F44" s="5"/>
      <c r="G44" s="6" t="s">
        <v>45</v>
      </c>
      <c r="H44" s="6" t="s">
        <v>51</v>
      </c>
      <c r="I44" s="6" t="s">
        <v>56</v>
      </c>
      <c r="J44" s="6" t="s">
        <v>61</v>
      </c>
      <c r="L44" s="3">
        <v>0</v>
      </c>
      <c r="P44" s="3" t="s">
        <v>252</v>
      </c>
      <c r="Q44" s="3" t="s">
        <v>316</v>
      </c>
      <c r="R44" s="40" t="s">
        <v>315</v>
      </c>
    </row>
    <row r="45" spans="1:18" ht="409.6">
      <c r="A45" s="35" t="s">
        <v>1121</v>
      </c>
      <c r="B45" s="35" t="s">
        <v>1122</v>
      </c>
      <c r="C45" s="39" t="s">
        <v>1123</v>
      </c>
      <c r="D45" s="20" t="s">
        <v>1125</v>
      </c>
      <c r="E45" s="5" t="s">
        <v>490</v>
      </c>
      <c r="F45" s="5" t="s">
        <v>1126</v>
      </c>
      <c r="G45" s="6" t="s">
        <v>45</v>
      </c>
      <c r="H45" s="6" t="s">
        <v>51</v>
      </c>
      <c r="I45" s="6" t="s">
        <v>56</v>
      </c>
      <c r="J45" s="6" t="s">
        <v>61</v>
      </c>
      <c r="L45" s="3">
        <v>0</v>
      </c>
      <c r="P45" s="3" t="s">
        <v>252</v>
      </c>
      <c r="Q45" s="3" t="s">
        <v>316</v>
      </c>
      <c r="R45" s="40" t="s">
        <v>315</v>
      </c>
    </row>
    <row r="46" spans="1:18" ht="409.6">
      <c r="A46" s="35" t="s">
        <v>1121</v>
      </c>
      <c r="B46" s="35" t="s">
        <v>1122</v>
      </c>
      <c r="C46" s="39" t="s">
        <v>1123</v>
      </c>
      <c r="D46" s="20" t="s">
        <v>1127</v>
      </c>
      <c r="E46" s="5" t="s">
        <v>491</v>
      </c>
      <c r="F46" s="5" t="s">
        <v>1128</v>
      </c>
      <c r="G46" s="6" t="s">
        <v>45</v>
      </c>
      <c r="H46" s="6" t="s">
        <v>51</v>
      </c>
      <c r="I46" s="6" t="s">
        <v>56</v>
      </c>
      <c r="J46" s="6" t="s">
        <v>61</v>
      </c>
      <c r="L46" s="3">
        <v>0</v>
      </c>
      <c r="P46" s="3" t="s">
        <v>252</v>
      </c>
      <c r="Q46" s="3" t="s">
        <v>316</v>
      </c>
      <c r="R46" s="40" t="s">
        <v>315</v>
      </c>
    </row>
    <row r="47" spans="1:18" ht="409.6">
      <c r="A47" s="35" t="s">
        <v>1121</v>
      </c>
      <c r="B47" s="35" t="s">
        <v>1122</v>
      </c>
      <c r="C47" s="39" t="s">
        <v>1123</v>
      </c>
      <c r="D47" s="20" t="s">
        <v>239</v>
      </c>
      <c r="E47" s="5" t="s">
        <v>512</v>
      </c>
      <c r="F47" s="5"/>
      <c r="G47" s="6" t="s">
        <v>45</v>
      </c>
      <c r="H47" s="6" t="s">
        <v>51</v>
      </c>
      <c r="I47" s="6" t="s">
        <v>56</v>
      </c>
      <c r="J47" s="6" t="s">
        <v>61</v>
      </c>
      <c r="L47" s="3">
        <v>0</v>
      </c>
      <c r="P47" s="3" t="s">
        <v>252</v>
      </c>
      <c r="Q47" s="3" t="s">
        <v>316</v>
      </c>
      <c r="R47" s="40" t="s">
        <v>315</v>
      </c>
    </row>
    <row r="48" spans="1:18" ht="409.6">
      <c r="A48" s="35" t="s">
        <v>1129</v>
      </c>
      <c r="B48" s="35" t="s">
        <v>1122</v>
      </c>
      <c r="C48" s="39" t="s">
        <v>1132</v>
      </c>
      <c r="D48" s="20" t="s">
        <v>1130</v>
      </c>
      <c r="E48" s="5" t="s">
        <v>488</v>
      </c>
      <c r="F48" s="5"/>
      <c r="G48" s="6" t="s">
        <v>45</v>
      </c>
      <c r="H48" s="6" t="s">
        <v>51</v>
      </c>
      <c r="I48" s="6" t="s">
        <v>56</v>
      </c>
      <c r="J48" s="6" t="s">
        <v>61</v>
      </c>
      <c r="L48" s="3">
        <v>0</v>
      </c>
      <c r="P48" s="3" t="s">
        <v>252</v>
      </c>
      <c r="Q48" s="3" t="s">
        <v>316</v>
      </c>
      <c r="R48" s="40" t="s">
        <v>315</v>
      </c>
    </row>
    <row r="49" spans="1:18" ht="409.6">
      <c r="A49" s="35" t="s">
        <v>1129</v>
      </c>
      <c r="B49" s="35" t="s">
        <v>1122</v>
      </c>
      <c r="C49" s="39" t="s">
        <v>1132</v>
      </c>
      <c r="D49" s="20" t="s">
        <v>1131</v>
      </c>
      <c r="E49" s="5" t="s">
        <v>490</v>
      </c>
      <c r="F49" s="5"/>
      <c r="G49" s="6" t="s">
        <v>45</v>
      </c>
      <c r="H49" s="6" t="s">
        <v>51</v>
      </c>
      <c r="I49" s="6" t="s">
        <v>56</v>
      </c>
      <c r="J49" s="6" t="s">
        <v>61</v>
      </c>
      <c r="L49" s="3">
        <v>0</v>
      </c>
      <c r="P49" s="3" t="s">
        <v>252</v>
      </c>
      <c r="Q49" s="3" t="s">
        <v>316</v>
      </c>
      <c r="R49" s="40" t="s">
        <v>315</v>
      </c>
    </row>
    <row r="50" spans="1:18" ht="409.6">
      <c r="A50" s="35" t="s">
        <v>1133</v>
      </c>
      <c r="B50" s="35" t="s">
        <v>1134</v>
      </c>
      <c r="C50" s="39" t="s">
        <v>1135</v>
      </c>
      <c r="D50" s="20" t="s">
        <v>1136</v>
      </c>
      <c r="E50" s="5" t="s">
        <v>488</v>
      </c>
      <c r="F50" s="5" t="s">
        <v>1137</v>
      </c>
      <c r="G50" s="6" t="s">
        <v>45</v>
      </c>
      <c r="H50" s="6" t="s">
        <v>51</v>
      </c>
      <c r="I50" s="6" t="s">
        <v>56</v>
      </c>
      <c r="J50" s="6" t="s">
        <v>61</v>
      </c>
      <c r="L50" s="3">
        <v>0</v>
      </c>
      <c r="P50" s="3" t="s">
        <v>252</v>
      </c>
      <c r="Q50" s="3" t="s">
        <v>316</v>
      </c>
      <c r="R50" s="40" t="s">
        <v>315</v>
      </c>
    </row>
    <row r="51" spans="1:18" ht="409.6">
      <c r="A51" s="35" t="s">
        <v>1133</v>
      </c>
      <c r="B51" s="35" t="s">
        <v>1134</v>
      </c>
      <c r="C51" s="39" t="s">
        <v>1135</v>
      </c>
      <c r="D51" s="20" t="s">
        <v>1138</v>
      </c>
      <c r="E51" s="5" t="s">
        <v>490</v>
      </c>
      <c r="F51" s="5" t="s">
        <v>1139</v>
      </c>
      <c r="G51" s="6" t="s">
        <v>45</v>
      </c>
      <c r="H51" s="6" t="s">
        <v>51</v>
      </c>
      <c r="I51" s="6" t="s">
        <v>56</v>
      </c>
      <c r="J51" s="6" t="s">
        <v>61</v>
      </c>
      <c r="L51" s="3">
        <v>0</v>
      </c>
      <c r="P51" s="3" t="s">
        <v>252</v>
      </c>
      <c r="Q51" s="3" t="s">
        <v>316</v>
      </c>
      <c r="R51" s="40" t="s">
        <v>315</v>
      </c>
    </row>
    <row r="52" spans="1:18" ht="409.6">
      <c r="A52" s="35" t="s">
        <v>1133</v>
      </c>
      <c r="B52" s="35" t="s">
        <v>1134</v>
      </c>
      <c r="C52" s="39" t="s">
        <v>1135</v>
      </c>
      <c r="D52" s="20" t="s">
        <v>1140</v>
      </c>
      <c r="E52" s="5" t="s">
        <v>491</v>
      </c>
      <c r="F52" s="5" t="s">
        <v>1141</v>
      </c>
      <c r="G52" s="6" t="s">
        <v>45</v>
      </c>
      <c r="H52" s="6" t="s">
        <v>51</v>
      </c>
      <c r="I52" s="6" t="s">
        <v>56</v>
      </c>
      <c r="J52" s="6" t="s">
        <v>61</v>
      </c>
      <c r="L52" s="3">
        <v>0</v>
      </c>
      <c r="P52" s="3" t="s">
        <v>252</v>
      </c>
      <c r="Q52" s="3" t="s">
        <v>316</v>
      </c>
      <c r="R52" s="40" t="s">
        <v>315</v>
      </c>
    </row>
    <row r="53" spans="1:18" ht="409.6">
      <c r="A53" s="35" t="s">
        <v>1133</v>
      </c>
      <c r="B53" s="35" t="s">
        <v>1134</v>
      </c>
      <c r="C53" s="39" t="s">
        <v>1135</v>
      </c>
      <c r="D53" s="20" t="s">
        <v>1142</v>
      </c>
      <c r="E53" s="5" t="s">
        <v>512</v>
      </c>
      <c r="F53" s="5"/>
      <c r="G53" s="6" t="s">
        <v>45</v>
      </c>
      <c r="H53" s="6" t="s">
        <v>51</v>
      </c>
      <c r="I53" s="6" t="s">
        <v>56</v>
      </c>
      <c r="J53" s="6" t="s">
        <v>61</v>
      </c>
      <c r="L53" s="3">
        <v>0</v>
      </c>
      <c r="P53" s="3" t="s">
        <v>252</v>
      </c>
      <c r="Q53" s="3" t="s">
        <v>316</v>
      </c>
      <c r="R53" s="40" t="s">
        <v>315</v>
      </c>
    </row>
    <row r="54" spans="1:18">
      <c r="L54" s="3">
        <f>AVERAGE(L35:L41)</f>
        <v>0</v>
      </c>
      <c r="M54" s="36" t="s">
        <v>428</v>
      </c>
    </row>
    <row r="55" spans="1:18" ht="57.6">
      <c r="F55" s="2" t="s">
        <v>17</v>
      </c>
      <c r="H55" s="17" t="e">
        <f>AVERAGE(#REF!)</f>
        <v>#REF!</v>
      </c>
      <c r="I55" s="17" t="e">
        <f>1-H55</f>
        <v>#REF!</v>
      </c>
      <c r="M55" s="5" t="s">
        <v>17</v>
      </c>
      <c r="O55" s="17" t="e">
        <f xml:space="preserve"> AVERAGE(#REF!,#REF!,#REF!,#REF!,#REF!)</f>
        <v>#REF!</v>
      </c>
      <c r="P55" s="17" t="e">
        <f>1-O55</f>
        <v>#REF!</v>
      </c>
    </row>
    <row r="56" spans="1:18" ht="57.6">
      <c r="F56" s="5" t="s">
        <v>3</v>
      </c>
      <c r="G56" s="5"/>
      <c r="H56" s="17" t="e">
        <f>AVERAGE(#REF!)</f>
        <v>#REF!</v>
      </c>
      <c r="I56" s="17" t="e">
        <f>1-H56</f>
        <v>#REF!</v>
      </c>
      <c r="M56" s="5" t="s">
        <v>3</v>
      </c>
      <c r="N56" s="5"/>
      <c r="O56" s="17" t="e">
        <f xml:space="preserve"> AVERAGE(#REF!,#REF!,#REF!,#REF!,#REF!)</f>
        <v>#REF!</v>
      </c>
      <c r="P56" s="17" t="e">
        <f>1-O56</f>
        <v>#REF!</v>
      </c>
    </row>
    <row r="57" spans="1:18" ht="57.6">
      <c r="F57" s="5" t="s">
        <v>4</v>
      </c>
      <c r="G57" s="5"/>
      <c r="H57" s="17" t="e">
        <f>AVERAGE(#REF!)</f>
        <v>#REF!</v>
      </c>
      <c r="I57" s="17" t="e">
        <f>1-H57</f>
        <v>#REF!</v>
      </c>
      <c r="M57" s="5" t="s">
        <v>4</v>
      </c>
      <c r="N57" s="5"/>
      <c r="O57" s="17" t="e">
        <f xml:space="preserve"> AVERAGE(#REF!,#REF!,#REF!,#REF!,#REF!)</f>
        <v>#REF!</v>
      </c>
      <c r="P57" s="17" t="e">
        <f>1-O57</f>
        <v>#REF!</v>
      </c>
    </row>
    <row r="58" spans="1:18" ht="57.6">
      <c r="F58" s="5" t="s">
        <v>5</v>
      </c>
      <c r="G58" s="5"/>
      <c r="H58" s="17" t="e">
        <f>AVERAGE(#REF!)</f>
        <v>#REF!</v>
      </c>
      <c r="I58" s="17" t="e">
        <f>1-H58</f>
        <v>#REF!</v>
      </c>
      <c r="M58" s="5" t="s">
        <v>5</v>
      </c>
      <c r="N58" s="5"/>
      <c r="O58" s="17" t="e">
        <f xml:space="preserve"> AVERAGE(#REF!,#REF!,#REF!,#REF!,#REF!)</f>
        <v>#REF!</v>
      </c>
      <c r="P58" s="17" t="e">
        <f>1-O58</f>
        <v>#REF!</v>
      </c>
    </row>
    <row r="59" spans="1:18" ht="72">
      <c r="F59" s="5" t="s">
        <v>6</v>
      </c>
      <c r="G59" s="5"/>
      <c r="H59" s="17" t="e">
        <f>AVERAGE(H55:H58)</f>
        <v>#REF!</v>
      </c>
      <c r="I59" s="17" t="e">
        <f>1-H59</f>
        <v>#REF!</v>
      </c>
      <c r="M59" s="5" t="s">
        <v>6</v>
      </c>
      <c r="N59" s="5"/>
      <c r="O59" s="17" t="e">
        <f>AVERAGE(O55:O58)</f>
        <v>#REF!</v>
      </c>
      <c r="P59" s="17" t="e">
        <f>1-O59</f>
        <v>#REF!</v>
      </c>
    </row>
    <row r="61" spans="1:18" ht="30" customHeight="1">
      <c r="A61" s="68" t="s">
        <v>43</v>
      </c>
      <c r="B61" s="68"/>
      <c r="C61" s="68"/>
      <c r="D61" s="68"/>
      <c r="E61" s="68"/>
      <c r="F61" s="68"/>
      <c r="G61" s="68"/>
      <c r="H61" s="68"/>
      <c r="I61" s="68"/>
      <c r="J61" s="68"/>
      <c r="K61" s="68"/>
      <c r="L61" s="68"/>
      <c r="M61" s="68"/>
    </row>
  </sheetData>
  <mergeCells count="2">
    <mergeCell ref="A61:M61"/>
    <mergeCell ref="A1:J1"/>
  </mergeCells>
  <hyperlinks>
    <hyperlink ref="A61" r:id="rId1" display="http://creativecommons.org/licenses/by-sa/4.0/"/>
  </hyperlinks>
  <pageMargins left="0.7" right="0.7" top="0.75" bottom="0.75" header="0.3" footer="0.3"/>
  <pageSetup scale="10"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216" operator="equal" id="{62060A4B-4B6F-4C03-85EF-7D6174FB2D0F}">
            <xm:f>Values!$A$8</xm:f>
            <x14:dxf>
              <fill>
                <patternFill>
                  <bgColor rgb="FF27AE60"/>
                </patternFill>
              </fill>
            </x14:dxf>
          </x14:cfRule>
          <x14:cfRule type="cellIs" priority="217" operator="equal" id="{AC36992A-00BD-44AC-A7D9-603FC05D572F}">
            <xm:f>Values!$A$7</xm:f>
            <x14:dxf>
              <fill>
                <patternFill>
                  <bgColor rgb="FFF1C40F"/>
                </patternFill>
              </fill>
            </x14:dxf>
          </x14:cfRule>
          <x14:cfRule type="cellIs" priority="218" operator="equal" id="{D2588B29-B674-4C58-9881-EE7C48FF552A}">
            <xm:f>Values!$A$6</xm:f>
            <x14:dxf>
              <fill>
                <patternFill>
                  <bgColor rgb="FFF39C12"/>
                </patternFill>
              </fill>
            </x14:dxf>
          </x14:cfRule>
          <x14:cfRule type="cellIs" priority="219" operator="equal" id="{AD24A36C-7BCF-4C52-B0AD-2038FBBBAB77}">
            <xm:f>Values!$A$5</xm:f>
            <x14:dxf>
              <fill>
                <patternFill>
                  <bgColor rgb="FFE67E22"/>
                </patternFill>
              </fill>
            </x14:dxf>
          </x14:cfRule>
          <x14:cfRule type="cellIs" priority="220" operator="equal" id="{9CEE40E4-AE20-4CFE-8239-8E7A01A9D679}">
            <xm:f>Values!$A$4</xm:f>
            <x14:dxf>
              <fill>
                <patternFill>
                  <bgColor rgb="FFE74C3C"/>
                </patternFill>
              </fill>
            </x14:dxf>
          </x14:cfRule>
          <xm:sqref>G35:G41</xm:sqref>
        </x14:conditionalFormatting>
        <x14:conditionalFormatting xmlns:xm="http://schemas.microsoft.com/office/excel/2006/main">
          <x14:cfRule type="cellIs" priority="201" operator="equal" id="{F28D2C53-EF4D-421A-A555-A155BE24D1DD}">
            <xm:f>Values!$A$15</xm:f>
            <x14:dxf>
              <fill>
                <patternFill>
                  <bgColor rgb="FF27AE60"/>
                </patternFill>
              </fill>
            </x14:dxf>
          </x14:cfRule>
          <x14:cfRule type="cellIs" priority="212" operator="equal" id="{BEA4F9F4-CC0D-4234-813D-4CA895065A92}">
            <xm:f>Values!$A$14</xm:f>
            <x14:dxf>
              <fill>
                <patternFill>
                  <bgColor rgb="FFF1C40F"/>
                </patternFill>
              </fill>
            </x14:dxf>
          </x14:cfRule>
          <x14:cfRule type="cellIs" priority="213" operator="equal" id="{B04BDD76-8C4C-4ADD-B23A-55EC1AC3D3F0}">
            <xm:f>Values!$A$13</xm:f>
            <x14:dxf>
              <fill>
                <patternFill>
                  <bgColor rgb="FFF39C12"/>
                </patternFill>
              </fill>
            </x14:dxf>
          </x14:cfRule>
          <x14:cfRule type="cellIs" priority="214" operator="equal" id="{8087F78D-5745-45C2-9D48-E94AD6357F69}">
            <xm:f>Values!$A$12</xm:f>
            <x14:dxf>
              <fill>
                <patternFill>
                  <bgColor rgb="FFE67E22"/>
                </patternFill>
              </fill>
            </x14:dxf>
          </x14:cfRule>
          <x14:cfRule type="cellIs" priority="215" operator="equal" id="{062ED7F1-6775-46D2-B953-6E37D8C6BC1A}">
            <xm:f>Values!$A$11</xm:f>
            <x14:dxf>
              <fill>
                <patternFill>
                  <bgColor rgb="FFE74C3C"/>
                </patternFill>
              </fill>
            </x14:dxf>
          </x14:cfRule>
          <xm:sqref>H35:H41</xm:sqref>
        </x14:conditionalFormatting>
        <x14:conditionalFormatting xmlns:xm="http://schemas.microsoft.com/office/excel/2006/main">
          <x14:cfRule type="cellIs" priority="202" operator="equal" id="{CADE3FE1-5491-476A-960A-174E0C37CD70}">
            <xm:f>Values!$A$22</xm:f>
            <x14:dxf>
              <fill>
                <patternFill>
                  <bgColor rgb="FF27B060"/>
                </patternFill>
              </fill>
            </x14:dxf>
          </x14:cfRule>
          <x14:cfRule type="cellIs" priority="208" operator="equal" id="{35380F0E-CA46-4CB6-A844-B3D0F0E50178}">
            <xm:f>Values!$A$21</xm:f>
            <x14:dxf>
              <fill>
                <patternFill>
                  <bgColor rgb="FFF1C40F"/>
                </patternFill>
              </fill>
            </x14:dxf>
          </x14:cfRule>
          <x14:cfRule type="cellIs" priority="209" operator="equal" id="{948098EE-448F-4991-9CA5-EC9417D4D447}">
            <xm:f>Values!$A$20</xm:f>
            <x14:dxf>
              <fill>
                <patternFill>
                  <bgColor rgb="FFF39C12"/>
                </patternFill>
              </fill>
            </x14:dxf>
          </x14:cfRule>
          <x14:cfRule type="cellIs" priority="210" operator="equal" id="{77E21128-A2CC-4563-838A-D9B61BEC29B8}">
            <xm:f>Values!$A$19</xm:f>
            <x14:dxf>
              <fill>
                <patternFill>
                  <bgColor rgb="FFE67E22"/>
                </patternFill>
              </fill>
            </x14:dxf>
          </x14:cfRule>
          <x14:cfRule type="cellIs" priority="211" operator="equal" id="{E6D9135C-4F8D-4C1C-978B-B174B9A964D8}">
            <xm:f>Values!$A$18</xm:f>
            <x14:dxf>
              <fill>
                <patternFill>
                  <bgColor rgb="FFE74C3C"/>
                </patternFill>
              </fill>
            </x14:dxf>
          </x14:cfRule>
          <xm:sqref>I37:I39</xm:sqref>
        </x14:conditionalFormatting>
        <x14:conditionalFormatting xmlns:xm="http://schemas.microsoft.com/office/excel/2006/main">
          <x14:cfRule type="cellIs" priority="203" operator="equal" id="{E1429F27-F477-4676-9DBE-F39F8B7F35EC}">
            <xm:f>Values!$A$29</xm:f>
            <x14:dxf>
              <fill>
                <patternFill>
                  <bgColor rgb="FF27AE60"/>
                </patternFill>
              </fill>
            </x14:dxf>
          </x14:cfRule>
          <x14:cfRule type="cellIs" priority="205" operator="equal" id="{623AC341-8714-4C85-B0E6-5F156107C6BC}">
            <xm:f>Values!$A$27</xm:f>
            <x14:dxf>
              <fill>
                <patternFill>
                  <bgColor rgb="FFF39C12"/>
                </patternFill>
              </fill>
            </x14:dxf>
          </x14:cfRule>
          <x14:cfRule type="cellIs" priority="206" operator="equal" id="{5D975DBB-E38C-4856-959A-9C5B2E200333}">
            <xm:f>Values!$A$26</xm:f>
            <x14:dxf>
              <fill>
                <patternFill>
                  <bgColor rgb="FFE67E22"/>
                </patternFill>
              </fill>
            </x14:dxf>
          </x14:cfRule>
          <x14:cfRule type="cellIs" priority="207" operator="equal" id="{06B48B11-1D1B-4E9B-9EE2-2A4523B68132}">
            <xm:f>Values!$A$25</xm:f>
            <x14:dxf>
              <fill>
                <patternFill>
                  <bgColor rgb="FFE74C3C"/>
                </patternFill>
              </fill>
            </x14:dxf>
          </x14:cfRule>
          <xm:sqref>J37:J39</xm:sqref>
        </x14:conditionalFormatting>
        <x14:conditionalFormatting xmlns:xm="http://schemas.microsoft.com/office/excel/2006/main">
          <x14:cfRule type="cellIs" priority="204" operator="equal" id="{4AC9DFBA-DBCA-45FC-8F17-10D4D328CAD0}">
            <xm:f>Values!$A$28</xm:f>
            <x14:dxf>
              <fill>
                <patternFill>
                  <bgColor rgb="FFF1C40F"/>
                </patternFill>
              </fill>
            </x14:dxf>
          </x14:cfRule>
          <xm:sqref>J37:J39</xm:sqref>
        </x14:conditionalFormatting>
        <x14:conditionalFormatting xmlns:xm="http://schemas.microsoft.com/office/excel/2006/main">
          <x14:cfRule type="cellIs" priority="196" operator="equal" id="{F97CC81E-88FD-4E06-9E3B-56FA818EF3CD}">
            <xm:f>Values!$A$8</xm:f>
            <x14:dxf>
              <fill>
                <patternFill>
                  <bgColor rgb="FF27AE60"/>
                </patternFill>
              </fill>
            </x14:dxf>
          </x14:cfRule>
          <x14:cfRule type="cellIs" priority="197" operator="equal" id="{B18EAAEF-4A06-4A01-8840-141533D06D6C}">
            <xm:f>Values!$A$7</xm:f>
            <x14:dxf>
              <fill>
                <patternFill>
                  <bgColor rgb="FFF1C40F"/>
                </patternFill>
              </fill>
            </x14:dxf>
          </x14:cfRule>
          <x14:cfRule type="cellIs" priority="198" operator="equal" id="{22910F15-9E8B-4AF2-9755-A6924FFA9209}">
            <xm:f>Values!$A$6</xm:f>
            <x14:dxf>
              <fill>
                <patternFill>
                  <bgColor rgb="FFF39C12"/>
                </patternFill>
              </fill>
            </x14:dxf>
          </x14:cfRule>
          <x14:cfRule type="cellIs" priority="199" operator="equal" id="{13185938-7097-457B-803D-324AB15329A0}">
            <xm:f>Values!$A$5</xm:f>
            <x14:dxf>
              <fill>
                <patternFill>
                  <bgColor rgb="FFE67E22"/>
                </patternFill>
              </fill>
            </x14:dxf>
          </x14:cfRule>
          <x14:cfRule type="cellIs" priority="200" operator="equal" id="{D58BFBAA-817C-4991-B569-56408063FD93}">
            <xm:f>Values!$A$4</xm:f>
            <x14:dxf>
              <fill>
                <patternFill>
                  <bgColor rgb="FFE74C3C"/>
                </patternFill>
              </fill>
            </x14:dxf>
          </x14:cfRule>
          <xm:sqref>G28:G34</xm:sqref>
        </x14:conditionalFormatting>
        <x14:conditionalFormatting xmlns:xm="http://schemas.microsoft.com/office/excel/2006/main">
          <x14:cfRule type="cellIs" priority="181" operator="equal" id="{66149F10-623E-4978-8AC4-D548335D2AB6}">
            <xm:f>Values!$A$15</xm:f>
            <x14:dxf>
              <fill>
                <patternFill>
                  <bgColor rgb="FF27AE60"/>
                </patternFill>
              </fill>
            </x14:dxf>
          </x14:cfRule>
          <x14:cfRule type="cellIs" priority="192" operator="equal" id="{62867F98-6162-42F7-B954-66C3703AED6F}">
            <xm:f>Values!$A$14</xm:f>
            <x14:dxf>
              <fill>
                <patternFill>
                  <bgColor rgb="FFF1C40F"/>
                </patternFill>
              </fill>
            </x14:dxf>
          </x14:cfRule>
          <x14:cfRule type="cellIs" priority="193" operator="equal" id="{AE30EF62-BA8E-401C-A44D-3BF5CFDA49DD}">
            <xm:f>Values!$A$13</xm:f>
            <x14:dxf>
              <fill>
                <patternFill>
                  <bgColor rgb="FFF39C12"/>
                </patternFill>
              </fill>
            </x14:dxf>
          </x14:cfRule>
          <x14:cfRule type="cellIs" priority="194" operator="equal" id="{51D5B65C-FEFA-47F6-8E1F-4BDD936556B6}">
            <xm:f>Values!$A$12</xm:f>
            <x14:dxf>
              <fill>
                <patternFill>
                  <bgColor rgb="FFE67E22"/>
                </patternFill>
              </fill>
            </x14:dxf>
          </x14:cfRule>
          <x14:cfRule type="cellIs" priority="195" operator="equal" id="{496BD422-3031-48B8-B36C-6B650C067F74}">
            <xm:f>Values!$A$11</xm:f>
            <x14:dxf>
              <fill>
                <patternFill>
                  <bgColor rgb="FFE74C3C"/>
                </patternFill>
              </fill>
            </x14:dxf>
          </x14:cfRule>
          <xm:sqref>H28:H34</xm:sqref>
        </x14:conditionalFormatting>
        <x14:conditionalFormatting xmlns:xm="http://schemas.microsoft.com/office/excel/2006/main">
          <x14:cfRule type="cellIs" priority="182" operator="equal" id="{2688A6DE-DE07-4B25-922B-3E47AE71F7A8}">
            <xm:f>Values!$A$22</xm:f>
            <x14:dxf>
              <fill>
                <patternFill>
                  <bgColor rgb="FF27B060"/>
                </patternFill>
              </fill>
            </x14:dxf>
          </x14:cfRule>
          <x14:cfRule type="cellIs" priority="188" operator="equal" id="{9B40B5E8-5694-41C6-B190-393AC0B00CC8}">
            <xm:f>Values!$A$21</xm:f>
            <x14:dxf>
              <fill>
                <patternFill>
                  <bgColor rgb="FFF1C40F"/>
                </patternFill>
              </fill>
            </x14:dxf>
          </x14:cfRule>
          <x14:cfRule type="cellIs" priority="189" operator="equal" id="{8074C379-EC94-4D70-8E34-1D15C647E678}">
            <xm:f>Values!$A$20</xm:f>
            <x14:dxf>
              <fill>
                <patternFill>
                  <bgColor rgb="FFF39C12"/>
                </patternFill>
              </fill>
            </x14:dxf>
          </x14:cfRule>
          <x14:cfRule type="cellIs" priority="190" operator="equal" id="{64D60B85-68E7-4132-9806-17EE6F0E157F}">
            <xm:f>Values!$A$19</xm:f>
            <x14:dxf>
              <fill>
                <patternFill>
                  <bgColor rgb="FFE67E22"/>
                </patternFill>
              </fill>
            </x14:dxf>
          </x14:cfRule>
          <x14:cfRule type="cellIs" priority="191" operator="equal" id="{195EFDE4-3CA6-4220-A315-0F71DA59ABB0}">
            <xm:f>Values!$A$18</xm:f>
            <x14:dxf>
              <fill>
                <patternFill>
                  <bgColor rgb="FFE74C3C"/>
                </patternFill>
              </fill>
            </x14:dxf>
          </x14:cfRule>
          <xm:sqref>I30:I32</xm:sqref>
        </x14:conditionalFormatting>
        <x14:conditionalFormatting xmlns:xm="http://schemas.microsoft.com/office/excel/2006/main">
          <x14:cfRule type="cellIs" priority="183" operator="equal" id="{45CB273F-3FFA-4089-A842-69C4497181AA}">
            <xm:f>Values!$A$29</xm:f>
            <x14:dxf>
              <fill>
                <patternFill>
                  <bgColor rgb="FF27AE60"/>
                </patternFill>
              </fill>
            </x14:dxf>
          </x14:cfRule>
          <x14:cfRule type="cellIs" priority="185" operator="equal" id="{A9E94511-519E-4E22-B23F-6DF48EC904CC}">
            <xm:f>Values!$A$27</xm:f>
            <x14:dxf>
              <fill>
                <patternFill>
                  <bgColor rgb="FFF39C12"/>
                </patternFill>
              </fill>
            </x14:dxf>
          </x14:cfRule>
          <x14:cfRule type="cellIs" priority="186" operator="equal" id="{C11BAF6E-A9EB-4AEB-BAC5-3A7F8E87A079}">
            <xm:f>Values!$A$26</xm:f>
            <x14:dxf>
              <fill>
                <patternFill>
                  <bgColor rgb="FFE67E22"/>
                </patternFill>
              </fill>
            </x14:dxf>
          </x14:cfRule>
          <x14:cfRule type="cellIs" priority="187" operator="equal" id="{28F1433C-6A55-47F9-8D39-75B284FA1200}">
            <xm:f>Values!$A$25</xm:f>
            <x14:dxf>
              <fill>
                <patternFill>
                  <bgColor rgb="FFE74C3C"/>
                </patternFill>
              </fill>
            </x14:dxf>
          </x14:cfRule>
          <xm:sqref>J30:J32</xm:sqref>
        </x14:conditionalFormatting>
        <x14:conditionalFormatting xmlns:xm="http://schemas.microsoft.com/office/excel/2006/main">
          <x14:cfRule type="cellIs" priority="184" operator="equal" id="{3E47091B-0980-4364-9E3F-55F62E88858C}">
            <xm:f>Values!$A$28</xm:f>
            <x14:dxf>
              <fill>
                <patternFill>
                  <bgColor rgb="FFF1C40F"/>
                </patternFill>
              </fill>
            </x14:dxf>
          </x14:cfRule>
          <xm:sqref>J30:J32</xm:sqref>
        </x14:conditionalFormatting>
        <x14:conditionalFormatting xmlns:xm="http://schemas.microsoft.com/office/excel/2006/main">
          <x14:cfRule type="cellIs" priority="176" operator="equal" id="{C3A2C033-4971-43C8-AECA-D5E5FCD0A683}">
            <xm:f>Values!$A$8</xm:f>
            <x14:dxf>
              <fill>
                <patternFill>
                  <bgColor rgb="FF27AE60"/>
                </patternFill>
              </fill>
            </x14:dxf>
          </x14:cfRule>
          <x14:cfRule type="cellIs" priority="177" operator="equal" id="{F4972A2E-8FCF-4D88-8369-FACBC4D1D2C7}">
            <xm:f>Values!$A$7</xm:f>
            <x14:dxf>
              <fill>
                <patternFill>
                  <bgColor rgb="FFF1C40F"/>
                </patternFill>
              </fill>
            </x14:dxf>
          </x14:cfRule>
          <x14:cfRule type="cellIs" priority="178" operator="equal" id="{6B9D7ECD-FF89-4E4B-93BB-8965307138CA}">
            <xm:f>Values!$A$6</xm:f>
            <x14:dxf>
              <fill>
                <patternFill>
                  <bgColor rgb="FFF39C12"/>
                </patternFill>
              </fill>
            </x14:dxf>
          </x14:cfRule>
          <x14:cfRule type="cellIs" priority="179" operator="equal" id="{C1D41C6F-0D82-4125-809A-D00101AF2109}">
            <xm:f>Values!$A$5</xm:f>
            <x14:dxf>
              <fill>
                <patternFill>
                  <bgColor rgb="FFE67E22"/>
                </patternFill>
              </fill>
            </x14:dxf>
          </x14:cfRule>
          <x14:cfRule type="cellIs" priority="180" operator="equal" id="{EB59C973-F274-4169-AD7F-A883B2922E5F}">
            <xm:f>Values!$A$4</xm:f>
            <x14:dxf>
              <fill>
                <patternFill>
                  <bgColor rgb="FFE74C3C"/>
                </patternFill>
              </fill>
            </x14:dxf>
          </x14:cfRule>
          <xm:sqref>G21:G27</xm:sqref>
        </x14:conditionalFormatting>
        <x14:conditionalFormatting xmlns:xm="http://schemas.microsoft.com/office/excel/2006/main">
          <x14:cfRule type="cellIs" priority="161" operator="equal" id="{F3168740-48A4-41F6-9C43-226153E7DD1E}">
            <xm:f>Values!$A$15</xm:f>
            <x14:dxf>
              <fill>
                <patternFill>
                  <bgColor rgb="FF27AE60"/>
                </patternFill>
              </fill>
            </x14:dxf>
          </x14:cfRule>
          <x14:cfRule type="cellIs" priority="172" operator="equal" id="{878F137B-868A-4FA8-A745-0E2107C80A6F}">
            <xm:f>Values!$A$14</xm:f>
            <x14:dxf>
              <fill>
                <patternFill>
                  <bgColor rgb="FFF1C40F"/>
                </patternFill>
              </fill>
            </x14:dxf>
          </x14:cfRule>
          <x14:cfRule type="cellIs" priority="173" operator="equal" id="{C2EAE9CA-1B19-4597-88F1-689A46BF8AB7}">
            <xm:f>Values!$A$13</xm:f>
            <x14:dxf>
              <fill>
                <patternFill>
                  <bgColor rgb="FFF39C12"/>
                </patternFill>
              </fill>
            </x14:dxf>
          </x14:cfRule>
          <x14:cfRule type="cellIs" priority="174" operator="equal" id="{DCC6EB11-F261-4A9F-BEEF-48B67D74E297}">
            <xm:f>Values!$A$12</xm:f>
            <x14:dxf>
              <fill>
                <patternFill>
                  <bgColor rgb="FFE67E22"/>
                </patternFill>
              </fill>
            </x14:dxf>
          </x14:cfRule>
          <x14:cfRule type="cellIs" priority="175" operator="equal" id="{A3CEA5CA-5553-48AF-850E-73B6349B628C}">
            <xm:f>Values!$A$11</xm:f>
            <x14:dxf>
              <fill>
                <patternFill>
                  <bgColor rgb="FFE74C3C"/>
                </patternFill>
              </fill>
            </x14:dxf>
          </x14:cfRule>
          <xm:sqref>H21:H27</xm:sqref>
        </x14:conditionalFormatting>
        <x14:conditionalFormatting xmlns:xm="http://schemas.microsoft.com/office/excel/2006/main">
          <x14:cfRule type="cellIs" priority="162" operator="equal" id="{19544EF8-EA8B-41DD-86D1-1D75D46315B1}">
            <xm:f>Values!$A$22</xm:f>
            <x14:dxf>
              <fill>
                <patternFill>
                  <bgColor rgb="FF27B060"/>
                </patternFill>
              </fill>
            </x14:dxf>
          </x14:cfRule>
          <x14:cfRule type="cellIs" priority="168" operator="equal" id="{E47BE50E-0204-4618-BD32-0F05A4FF8E83}">
            <xm:f>Values!$A$21</xm:f>
            <x14:dxf>
              <fill>
                <patternFill>
                  <bgColor rgb="FFF1C40F"/>
                </patternFill>
              </fill>
            </x14:dxf>
          </x14:cfRule>
          <x14:cfRule type="cellIs" priority="169" operator="equal" id="{7CB08763-75F0-4396-84D7-168320B4EC4F}">
            <xm:f>Values!$A$20</xm:f>
            <x14:dxf>
              <fill>
                <patternFill>
                  <bgColor rgb="FFF39C12"/>
                </patternFill>
              </fill>
            </x14:dxf>
          </x14:cfRule>
          <x14:cfRule type="cellIs" priority="170" operator="equal" id="{166D9B82-307C-45B2-85D8-29FBB80FC97F}">
            <xm:f>Values!$A$19</xm:f>
            <x14:dxf>
              <fill>
                <patternFill>
                  <bgColor rgb="FFE67E22"/>
                </patternFill>
              </fill>
            </x14:dxf>
          </x14:cfRule>
          <x14:cfRule type="cellIs" priority="171" operator="equal" id="{851A4612-E903-46B7-B9BA-11A437F68053}">
            <xm:f>Values!$A$18</xm:f>
            <x14:dxf>
              <fill>
                <patternFill>
                  <bgColor rgb="FFE74C3C"/>
                </patternFill>
              </fill>
            </x14:dxf>
          </x14:cfRule>
          <xm:sqref>I23:I25</xm:sqref>
        </x14:conditionalFormatting>
        <x14:conditionalFormatting xmlns:xm="http://schemas.microsoft.com/office/excel/2006/main">
          <x14:cfRule type="cellIs" priority="163" operator="equal" id="{5909CED7-C7E7-4D50-AAD8-0D3D86F6F22F}">
            <xm:f>Values!$A$29</xm:f>
            <x14:dxf>
              <fill>
                <patternFill>
                  <bgColor rgb="FF27AE60"/>
                </patternFill>
              </fill>
            </x14:dxf>
          </x14:cfRule>
          <x14:cfRule type="cellIs" priority="165" operator="equal" id="{82DBF58D-A2AB-4C21-ADE7-068D5AAAAFC4}">
            <xm:f>Values!$A$27</xm:f>
            <x14:dxf>
              <fill>
                <patternFill>
                  <bgColor rgb="FFF39C12"/>
                </patternFill>
              </fill>
            </x14:dxf>
          </x14:cfRule>
          <x14:cfRule type="cellIs" priority="166" operator="equal" id="{8E5E8DC6-4870-4A9C-B733-CAC06D95A8FC}">
            <xm:f>Values!$A$26</xm:f>
            <x14:dxf>
              <fill>
                <patternFill>
                  <bgColor rgb="FFE67E22"/>
                </patternFill>
              </fill>
            </x14:dxf>
          </x14:cfRule>
          <x14:cfRule type="cellIs" priority="167" operator="equal" id="{27F237E0-2053-41A7-A4EC-CF44CA91BD06}">
            <xm:f>Values!$A$25</xm:f>
            <x14:dxf>
              <fill>
                <patternFill>
                  <bgColor rgb="FFE74C3C"/>
                </patternFill>
              </fill>
            </x14:dxf>
          </x14:cfRule>
          <xm:sqref>J23:J25</xm:sqref>
        </x14:conditionalFormatting>
        <x14:conditionalFormatting xmlns:xm="http://schemas.microsoft.com/office/excel/2006/main">
          <x14:cfRule type="cellIs" priority="164" operator="equal" id="{9B96E05A-444D-40E8-9ABC-09230845C63D}">
            <xm:f>Values!$A$28</xm:f>
            <x14:dxf>
              <fill>
                <patternFill>
                  <bgColor rgb="FFF1C40F"/>
                </patternFill>
              </fill>
            </x14:dxf>
          </x14:cfRule>
          <xm:sqref>J23:J25</xm:sqref>
        </x14:conditionalFormatting>
        <x14:conditionalFormatting xmlns:xm="http://schemas.microsoft.com/office/excel/2006/main">
          <x14:cfRule type="cellIs" priority="156" operator="equal" id="{F345E6B1-739E-494C-8A8B-551297361D8B}">
            <xm:f>Values!$A$8</xm:f>
            <x14:dxf>
              <fill>
                <patternFill>
                  <bgColor rgb="FF27AE60"/>
                </patternFill>
              </fill>
            </x14:dxf>
          </x14:cfRule>
          <x14:cfRule type="cellIs" priority="157" operator="equal" id="{709E147B-5770-4268-B4AE-2F55A5CAEC15}">
            <xm:f>Values!$A$7</xm:f>
            <x14:dxf>
              <fill>
                <patternFill>
                  <bgColor rgb="FFF1C40F"/>
                </patternFill>
              </fill>
            </x14:dxf>
          </x14:cfRule>
          <x14:cfRule type="cellIs" priority="158" operator="equal" id="{43590CC9-994A-40F9-9941-C49A2B7FEA89}">
            <xm:f>Values!$A$6</xm:f>
            <x14:dxf>
              <fill>
                <patternFill>
                  <bgColor rgb="FFF39C12"/>
                </patternFill>
              </fill>
            </x14:dxf>
          </x14:cfRule>
          <x14:cfRule type="cellIs" priority="159" operator="equal" id="{0C61E510-E426-452D-8B45-EF35AC433395}">
            <xm:f>Values!$A$5</xm:f>
            <x14:dxf>
              <fill>
                <patternFill>
                  <bgColor rgb="FFE67E22"/>
                </patternFill>
              </fill>
            </x14:dxf>
          </x14:cfRule>
          <x14:cfRule type="cellIs" priority="160" operator="equal" id="{7DC47C28-23D4-4E32-8C43-0F784902AF1F}">
            <xm:f>Values!$A$4</xm:f>
            <x14:dxf>
              <fill>
                <patternFill>
                  <bgColor rgb="FFE74C3C"/>
                </patternFill>
              </fill>
            </x14:dxf>
          </x14:cfRule>
          <xm:sqref>G53</xm:sqref>
        </x14:conditionalFormatting>
        <x14:conditionalFormatting xmlns:xm="http://schemas.microsoft.com/office/excel/2006/main">
          <x14:cfRule type="cellIs" priority="151" operator="equal" id="{47FDFA0D-FA3E-40A1-A3C7-F5625414AFB1}">
            <xm:f>Values!$A$15</xm:f>
            <x14:dxf>
              <fill>
                <patternFill>
                  <bgColor rgb="FF27AE60"/>
                </patternFill>
              </fill>
            </x14:dxf>
          </x14:cfRule>
          <x14:cfRule type="cellIs" priority="152" operator="equal" id="{671B326F-3AD1-4081-AAC4-BA78512CC15E}">
            <xm:f>Values!$A$14</xm:f>
            <x14:dxf>
              <fill>
                <patternFill>
                  <bgColor rgb="FFF1C40F"/>
                </patternFill>
              </fill>
            </x14:dxf>
          </x14:cfRule>
          <x14:cfRule type="cellIs" priority="153" operator="equal" id="{D4A73718-0BFA-4062-9BB2-0FB0FB67F129}">
            <xm:f>Values!$A$13</xm:f>
            <x14:dxf>
              <fill>
                <patternFill>
                  <bgColor rgb="FFF39C12"/>
                </patternFill>
              </fill>
            </x14:dxf>
          </x14:cfRule>
          <x14:cfRule type="cellIs" priority="154" operator="equal" id="{72AE2BF0-4633-46A7-9D66-2E77CF0760AB}">
            <xm:f>Values!$A$12</xm:f>
            <x14:dxf>
              <fill>
                <patternFill>
                  <bgColor rgb="FFE67E22"/>
                </patternFill>
              </fill>
            </x14:dxf>
          </x14:cfRule>
          <x14:cfRule type="cellIs" priority="155" operator="equal" id="{6275EC3B-1C84-434E-ACD9-E7FFE0F5FD75}">
            <xm:f>Values!$A$11</xm:f>
            <x14:dxf>
              <fill>
                <patternFill>
                  <bgColor rgb="FFE74C3C"/>
                </patternFill>
              </fill>
            </x14:dxf>
          </x14:cfRule>
          <xm:sqref>H53</xm:sqref>
        </x14:conditionalFormatting>
        <x14:conditionalFormatting xmlns:xm="http://schemas.microsoft.com/office/excel/2006/main">
          <x14:cfRule type="cellIs" priority="146" operator="equal" id="{3B517009-241B-4BBE-B7D8-ABCD61FCE864}">
            <xm:f>Values!$A$8</xm:f>
            <x14:dxf>
              <fill>
                <patternFill>
                  <bgColor rgb="FF27AE60"/>
                </patternFill>
              </fill>
            </x14:dxf>
          </x14:cfRule>
          <x14:cfRule type="cellIs" priority="147" operator="equal" id="{3E10B031-87F1-4128-BF45-CC853602B2F2}">
            <xm:f>Values!$A$7</xm:f>
            <x14:dxf>
              <fill>
                <patternFill>
                  <bgColor rgb="FFF1C40F"/>
                </patternFill>
              </fill>
            </x14:dxf>
          </x14:cfRule>
          <x14:cfRule type="cellIs" priority="148" operator="equal" id="{88A08393-E99D-4EAA-9DB6-7541A3280F9F}">
            <xm:f>Values!$A$6</xm:f>
            <x14:dxf>
              <fill>
                <patternFill>
                  <bgColor rgb="FFF39C12"/>
                </patternFill>
              </fill>
            </x14:dxf>
          </x14:cfRule>
          <x14:cfRule type="cellIs" priority="149" operator="equal" id="{0F68A992-5877-40FB-8BD2-09DE08DD77B4}">
            <xm:f>Values!$A$5</xm:f>
            <x14:dxf>
              <fill>
                <patternFill>
                  <bgColor rgb="FFE67E22"/>
                </patternFill>
              </fill>
            </x14:dxf>
          </x14:cfRule>
          <x14:cfRule type="cellIs" priority="150" operator="equal" id="{21F77072-E397-4103-A7E4-9216FB8E6B93}">
            <xm:f>Values!$A$4</xm:f>
            <x14:dxf>
              <fill>
                <patternFill>
                  <bgColor rgb="FFE74C3C"/>
                </patternFill>
              </fill>
            </x14:dxf>
          </x14:cfRule>
          <xm:sqref>G43</xm:sqref>
        </x14:conditionalFormatting>
        <x14:conditionalFormatting xmlns:xm="http://schemas.microsoft.com/office/excel/2006/main">
          <x14:cfRule type="cellIs" priority="141" operator="equal" id="{E03E5E79-5B5A-4DEA-A9C5-BBC1775C1D9A}">
            <xm:f>Values!$A$15</xm:f>
            <x14:dxf>
              <fill>
                <patternFill>
                  <bgColor rgb="FF27AE60"/>
                </patternFill>
              </fill>
            </x14:dxf>
          </x14:cfRule>
          <x14:cfRule type="cellIs" priority="142" operator="equal" id="{318AEAE4-8C06-4602-8596-A77F6FDFB7A5}">
            <xm:f>Values!$A$14</xm:f>
            <x14:dxf>
              <fill>
                <patternFill>
                  <bgColor rgb="FFF1C40F"/>
                </patternFill>
              </fill>
            </x14:dxf>
          </x14:cfRule>
          <x14:cfRule type="cellIs" priority="143" operator="equal" id="{DAEA25D3-FB46-4396-9186-040C729DA7E6}">
            <xm:f>Values!$A$13</xm:f>
            <x14:dxf>
              <fill>
                <patternFill>
                  <bgColor rgb="FFF39C12"/>
                </patternFill>
              </fill>
            </x14:dxf>
          </x14:cfRule>
          <x14:cfRule type="cellIs" priority="144" operator="equal" id="{322C83E8-EDA9-455B-97CB-7E4F80659DA8}">
            <xm:f>Values!$A$12</xm:f>
            <x14:dxf>
              <fill>
                <patternFill>
                  <bgColor rgb="FFE67E22"/>
                </patternFill>
              </fill>
            </x14:dxf>
          </x14:cfRule>
          <x14:cfRule type="cellIs" priority="145" operator="equal" id="{753985F3-CA4B-40AC-AAE2-29C6407DDF88}">
            <xm:f>Values!$A$11</xm:f>
            <x14:dxf>
              <fill>
                <patternFill>
                  <bgColor rgb="FFE74C3C"/>
                </patternFill>
              </fill>
            </x14:dxf>
          </x14:cfRule>
          <xm:sqref>H43</xm:sqref>
        </x14:conditionalFormatting>
        <x14:conditionalFormatting xmlns:xm="http://schemas.microsoft.com/office/excel/2006/main">
          <x14:cfRule type="cellIs" priority="136" operator="equal" id="{DAEFD900-3B2F-400A-9C84-E67DBF06D612}">
            <xm:f>Values!$A$8</xm:f>
            <x14:dxf>
              <fill>
                <patternFill>
                  <bgColor rgb="FF27AE60"/>
                </patternFill>
              </fill>
            </x14:dxf>
          </x14:cfRule>
          <x14:cfRule type="cellIs" priority="137" operator="equal" id="{6696407C-14D8-4EAC-A2B9-DA5386C0E77A}">
            <xm:f>Values!$A$7</xm:f>
            <x14:dxf>
              <fill>
                <patternFill>
                  <bgColor rgb="FFF1C40F"/>
                </patternFill>
              </fill>
            </x14:dxf>
          </x14:cfRule>
          <x14:cfRule type="cellIs" priority="138" operator="equal" id="{F7C066BC-48F8-40E5-8B00-8BAD1BE29121}">
            <xm:f>Values!$A$6</xm:f>
            <x14:dxf>
              <fill>
                <patternFill>
                  <bgColor rgb="FFF39C12"/>
                </patternFill>
              </fill>
            </x14:dxf>
          </x14:cfRule>
          <x14:cfRule type="cellIs" priority="139" operator="equal" id="{1294484B-17EC-4DF8-95B6-5EB53F15A176}">
            <xm:f>Values!$A$5</xm:f>
            <x14:dxf>
              <fill>
                <patternFill>
                  <bgColor rgb="FFE67E22"/>
                </patternFill>
              </fill>
            </x14:dxf>
          </x14:cfRule>
          <x14:cfRule type="cellIs" priority="140" operator="equal" id="{91D994C1-A7E0-4897-9508-EF38E8012F9E}">
            <xm:f>Values!$A$4</xm:f>
            <x14:dxf>
              <fill>
                <patternFill>
                  <bgColor rgb="FFE74C3C"/>
                </patternFill>
              </fill>
            </x14:dxf>
          </x14:cfRule>
          <xm:sqref>G42</xm:sqref>
        </x14:conditionalFormatting>
        <x14:conditionalFormatting xmlns:xm="http://schemas.microsoft.com/office/excel/2006/main">
          <x14:cfRule type="cellIs" priority="131" operator="equal" id="{BFCB5AB3-963B-4C11-943C-A30E2D3D34FB}">
            <xm:f>Values!$A$15</xm:f>
            <x14:dxf>
              <fill>
                <patternFill>
                  <bgColor rgb="FF27AE60"/>
                </patternFill>
              </fill>
            </x14:dxf>
          </x14:cfRule>
          <x14:cfRule type="cellIs" priority="132" operator="equal" id="{5B99C045-FB22-4B65-9AB3-8A360822AB61}">
            <xm:f>Values!$A$14</xm:f>
            <x14:dxf>
              <fill>
                <patternFill>
                  <bgColor rgb="FFF1C40F"/>
                </patternFill>
              </fill>
            </x14:dxf>
          </x14:cfRule>
          <x14:cfRule type="cellIs" priority="133" operator="equal" id="{C6FB6B88-759E-4850-B6E9-894038D39952}">
            <xm:f>Values!$A$13</xm:f>
            <x14:dxf>
              <fill>
                <patternFill>
                  <bgColor rgb="FFF39C12"/>
                </patternFill>
              </fill>
            </x14:dxf>
          </x14:cfRule>
          <x14:cfRule type="cellIs" priority="134" operator="equal" id="{433A09D1-BA9D-45C1-8BB5-42C3B9C7A8FE}">
            <xm:f>Values!$A$12</xm:f>
            <x14:dxf>
              <fill>
                <patternFill>
                  <bgColor rgb="FFE67E22"/>
                </patternFill>
              </fill>
            </x14:dxf>
          </x14:cfRule>
          <x14:cfRule type="cellIs" priority="135" operator="equal" id="{7F05C9B9-9D86-49B3-8E8F-3C442C99FE29}">
            <xm:f>Values!$A$11</xm:f>
            <x14:dxf>
              <fill>
                <patternFill>
                  <bgColor rgb="FFE74C3C"/>
                </patternFill>
              </fill>
            </x14:dxf>
          </x14:cfRule>
          <xm:sqref>H42</xm:sqref>
        </x14:conditionalFormatting>
        <x14:conditionalFormatting xmlns:xm="http://schemas.microsoft.com/office/excel/2006/main">
          <x14:cfRule type="cellIs" priority="126" operator="equal" id="{F35CDC08-F69E-49AE-8E29-BF1B066FCAF1}">
            <xm:f>Values!$A$8</xm:f>
            <x14:dxf>
              <fill>
                <patternFill>
                  <bgColor rgb="FF27AE60"/>
                </patternFill>
              </fill>
            </x14:dxf>
          </x14:cfRule>
          <x14:cfRule type="cellIs" priority="127" operator="equal" id="{16AA9327-00B3-41CD-8B40-17F5F8672141}">
            <xm:f>Values!$A$7</xm:f>
            <x14:dxf>
              <fill>
                <patternFill>
                  <bgColor rgb="FFF1C40F"/>
                </patternFill>
              </fill>
            </x14:dxf>
          </x14:cfRule>
          <x14:cfRule type="cellIs" priority="128" operator="equal" id="{66201E4C-E0F5-4AF5-AFFE-36B179C0ABC9}">
            <xm:f>Values!$A$6</xm:f>
            <x14:dxf>
              <fill>
                <patternFill>
                  <bgColor rgb="FFF39C12"/>
                </patternFill>
              </fill>
            </x14:dxf>
          </x14:cfRule>
          <x14:cfRule type="cellIs" priority="129" operator="equal" id="{94649C5C-DD74-43C8-B0E6-0456B758E00A}">
            <xm:f>Values!$A$5</xm:f>
            <x14:dxf>
              <fill>
                <patternFill>
                  <bgColor rgb="FFE67E22"/>
                </patternFill>
              </fill>
            </x14:dxf>
          </x14:cfRule>
          <x14:cfRule type="cellIs" priority="130" operator="equal" id="{58A65512-EB6D-4DAD-A990-9691C6824792}">
            <xm:f>Values!$A$4</xm:f>
            <x14:dxf>
              <fill>
                <patternFill>
                  <bgColor rgb="FFE74C3C"/>
                </patternFill>
              </fill>
            </x14:dxf>
          </x14:cfRule>
          <xm:sqref>G52</xm:sqref>
        </x14:conditionalFormatting>
        <x14:conditionalFormatting xmlns:xm="http://schemas.microsoft.com/office/excel/2006/main">
          <x14:cfRule type="cellIs" priority="121" operator="equal" id="{6A53D30C-2366-4FF9-8977-020AD167C037}">
            <xm:f>Values!$A$15</xm:f>
            <x14:dxf>
              <fill>
                <patternFill>
                  <bgColor rgb="FF27AE60"/>
                </patternFill>
              </fill>
            </x14:dxf>
          </x14:cfRule>
          <x14:cfRule type="cellIs" priority="122" operator="equal" id="{213173DF-8F95-4B73-9BAF-264DDA00F6BE}">
            <xm:f>Values!$A$14</xm:f>
            <x14:dxf>
              <fill>
                <patternFill>
                  <bgColor rgb="FFF1C40F"/>
                </patternFill>
              </fill>
            </x14:dxf>
          </x14:cfRule>
          <x14:cfRule type="cellIs" priority="123" operator="equal" id="{5FB77D1B-2E89-4756-91B2-C22713782E7C}">
            <xm:f>Values!$A$13</xm:f>
            <x14:dxf>
              <fill>
                <patternFill>
                  <bgColor rgb="FFF39C12"/>
                </patternFill>
              </fill>
            </x14:dxf>
          </x14:cfRule>
          <x14:cfRule type="cellIs" priority="124" operator="equal" id="{7C1566CF-A665-4BD6-8EEB-713F5172B97F}">
            <xm:f>Values!$A$12</xm:f>
            <x14:dxf>
              <fill>
                <patternFill>
                  <bgColor rgb="FFE67E22"/>
                </patternFill>
              </fill>
            </x14:dxf>
          </x14:cfRule>
          <x14:cfRule type="cellIs" priority="125" operator="equal" id="{D003CA45-439C-4712-B0F1-8DBD3A491BA9}">
            <xm:f>Values!$A$11</xm:f>
            <x14:dxf>
              <fill>
                <patternFill>
                  <bgColor rgb="FFE74C3C"/>
                </patternFill>
              </fill>
            </x14:dxf>
          </x14:cfRule>
          <xm:sqref>H52</xm:sqref>
        </x14:conditionalFormatting>
        <x14:conditionalFormatting xmlns:xm="http://schemas.microsoft.com/office/excel/2006/main">
          <x14:cfRule type="cellIs" priority="116" operator="equal" id="{40C81853-43CC-46AE-9629-CB345EC8C8FC}">
            <xm:f>Values!$A$8</xm:f>
            <x14:dxf>
              <fill>
                <patternFill>
                  <bgColor rgb="FF27AE60"/>
                </patternFill>
              </fill>
            </x14:dxf>
          </x14:cfRule>
          <x14:cfRule type="cellIs" priority="117" operator="equal" id="{5C9EAA13-96C4-42AB-992C-743A823CE117}">
            <xm:f>Values!$A$7</xm:f>
            <x14:dxf>
              <fill>
                <patternFill>
                  <bgColor rgb="FFF1C40F"/>
                </patternFill>
              </fill>
            </x14:dxf>
          </x14:cfRule>
          <x14:cfRule type="cellIs" priority="118" operator="equal" id="{9B62DC71-AC35-4F30-AEB8-2701A93F9CEF}">
            <xm:f>Values!$A$6</xm:f>
            <x14:dxf>
              <fill>
                <patternFill>
                  <bgColor rgb="FFF39C12"/>
                </patternFill>
              </fill>
            </x14:dxf>
          </x14:cfRule>
          <x14:cfRule type="cellIs" priority="119" operator="equal" id="{3416442A-8ABC-4C81-BE0F-CCC4FF95C7F2}">
            <xm:f>Values!$A$5</xm:f>
            <x14:dxf>
              <fill>
                <patternFill>
                  <bgColor rgb="FFE67E22"/>
                </patternFill>
              </fill>
            </x14:dxf>
          </x14:cfRule>
          <x14:cfRule type="cellIs" priority="120" operator="equal" id="{B178D0D0-45AA-4679-A2F2-BD434447F706}">
            <xm:f>Values!$A$4</xm:f>
            <x14:dxf>
              <fill>
                <patternFill>
                  <bgColor rgb="FFE74C3C"/>
                </patternFill>
              </fill>
            </x14:dxf>
          </x14:cfRule>
          <xm:sqref>G47</xm:sqref>
        </x14:conditionalFormatting>
        <x14:conditionalFormatting xmlns:xm="http://schemas.microsoft.com/office/excel/2006/main">
          <x14:cfRule type="cellIs" priority="111" operator="equal" id="{C505AF0D-E371-4E8A-9B0F-385160C893A6}">
            <xm:f>Values!$A$15</xm:f>
            <x14:dxf>
              <fill>
                <patternFill>
                  <bgColor rgb="FF27AE60"/>
                </patternFill>
              </fill>
            </x14:dxf>
          </x14:cfRule>
          <x14:cfRule type="cellIs" priority="112" operator="equal" id="{C1D72A65-627A-423C-BED8-65860FC5FDF6}">
            <xm:f>Values!$A$14</xm:f>
            <x14:dxf>
              <fill>
                <patternFill>
                  <bgColor rgb="FFF1C40F"/>
                </patternFill>
              </fill>
            </x14:dxf>
          </x14:cfRule>
          <x14:cfRule type="cellIs" priority="113" operator="equal" id="{976E74F0-0077-43F7-ADA8-14CAF87EE354}">
            <xm:f>Values!$A$13</xm:f>
            <x14:dxf>
              <fill>
                <patternFill>
                  <bgColor rgb="FFF39C12"/>
                </patternFill>
              </fill>
            </x14:dxf>
          </x14:cfRule>
          <x14:cfRule type="cellIs" priority="114" operator="equal" id="{A5D77E19-7C60-4BCE-B118-A071179EC5B5}">
            <xm:f>Values!$A$12</xm:f>
            <x14:dxf>
              <fill>
                <patternFill>
                  <bgColor rgb="FFE67E22"/>
                </patternFill>
              </fill>
            </x14:dxf>
          </x14:cfRule>
          <x14:cfRule type="cellIs" priority="115" operator="equal" id="{CCEAF8A6-4050-4817-AF11-C7B4D644E5DA}">
            <xm:f>Values!$A$11</xm:f>
            <x14:dxf>
              <fill>
                <patternFill>
                  <bgColor rgb="FFE74C3C"/>
                </patternFill>
              </fill>
            </x14:dxf>
          </x14:cfRule>
          <xm:sqref>H47</xm:sqref>
        </x14:conditionalFormatting>
        <x14:conditionalFormatting xmlns:xm="http://schemas.microsoft.com/office/excel/2006/main">
          <x14:cfRule type="cellIs" priority="106" operator="equal" id="{6796A6ED-F764-418C-82C5-B0D5D4A9F013}">
            <xm:f>Values!$A$8</xm:f>
            <x14:dxf>
              <fill>
                <patternFill>
                  <bgColor rgb="FF27AE60"/>
                </patternFill>
              </fill>
            </x14:dxf>
          </x14:cfRule>
          <x14:cfRule type="cellIs" priority="107" operator="equal" id="{5D442D19-FCAB-441C-A2A7-7A9668C9679F}">
            <xm:f>Values!$A$7</xm:f>
            <x14:dxf>
              <fill>
                <patternFill>
                  <bgColor rgb="FFF1C40F"/>
                </patternFill>
              </fill>
            </x14:dxf>
          </x14:cfRule>
          <x14:cfRule type="cellIs" priority="108" operator="equal" id="{D96E8E90-C0F7-4BA8-B86F-2BBA5E7CB929}">
            <xm:f>Values!$A$6</xm:f>
            <x14:dxf>
              <fill>
                <patternFill>
                  <bgColor rgb="FFF39C12"/>
                </patternFill>
              </fill>
            </x14:dxf>
          </x14:cfRule>
          <x14:cfRule type="cellIs" priority="109" operator="equal" id="{908908EC-C30A-4C42-80AB-C615396A398F}">
            <xm:f>Values!$A$5</xm:f>
            <x14:dxf>
              <fill>
                <patternFill>
                  <bgColor rgb="FFE67E22"/>
                </patternFill>
              </fill>
            </x14:dxf>
          </x14:cfRule>
          <x14:cfRule type="cellIs" priority="110" operator="equal" id="{60726F02-0E84-44FD-9796-E4F3679FE0C7}">
            <xm:f>Values!$A$4</xm:f>
            <x14:dxf>
              <fill>
                <patternFill>
                  <bgColor rgb="FFE74C3C"/>
                </patternFill>
              </fill>
            </x14:dxf>
          </x14:cfRule>
          <xm:sqref>G46</xm:sqref>
        </x14:conditionalFormatting>
        <x14:conditionalFormatting xmlns:xm="http://schemas.microsoft.com/office/excel/2006/main">
          <x14:cfRule type="cellIs" priority="101" operator="equal" id="{6FBD37E6-C37C-4083-8B32-B9E943AA7259}">
            <xm:f>Values!$A$15</xm:f>
            <x14:dxf>
              <fill>
                <patternFill>
                  <bgColor rgb="FF27AE60"/>
                </patternFill>
              </fill>
            </x14:dxf>
          </x14:cfRule>
          <x14:cfRule type="cellIs" priority="102" operator="equal" id="{CA68DFB4-A214-4DF8-84DD-0708686A88EC}">
            <xm:f>Values!$A$14</xm:f>
            <x14:dxf>
              <fill>
                <patternFill>
                  <bgColor rgb="FFF1C40F"/>
                </patternFill>
              </fill>
            </x14:dxf>
          </x14:cfRule>
          <x14:cfRule type="cellIs" priority="103" operator="equal" id="{0E22A626-940F-408F-9D30-BC8E19E83D3A}">
            <xm:f>Values!$A$13</xm:f>
            <x14:dxf>
              <fill>
                <patternFill>
                  <bgColor rgb="FFF39C12"/>
                </patternFill>
              </fill>
            </x14:dxf>
          </x14:cfRule>
          <x14:cfRule type="cellIs" priority="104" operator="equal" id="{5A7221F9-3227-475F-BD6B-27A4C482FFB8}">
            <xm:f>Values!$A$12</xm:f>
            <x14:dxf>
              <fill>
                <patternFill>
                  <bgColor rgb="FFE67E22"/>
                </patternFill>
              </fill>
            </x14:dxf>
          </x14:cfRule>
          <x14:cfRule type="cellIs" priority="105" operator="equal" id="{7337664F-E04A-460B-9E07-619DA75FB672}">
            <xm:f>Values!$A$11</xm:f>
            <x14:dxf>
              <fill>
                <patternFill>
                  <bgColor rgb="FFE74C3C"/>
                </patternFill>
              </fill>
            </x14:dxf>
          </x14:cfRule>
          <xm:sqref>H46</xm:sqref>
        </x14:conditionalFormatting>
        <x14:conditionalFormatting xmlns:xm="http://schemas.microsoft.com/office/excel/2006/main">
          <x14:cfRule type="cellIs" priority="96" operator="equal" id="{3DA78C25-321F-4A0E-A74F-F29569E629F2}">
            <xm:f>Values!$A$8</xm:f>
            <x14:dxf>
              <fill>
                <patternFill>
                  <bgColor rgb="FF27AE60"/>
                </patternFill>
              </fill>
            </x14:dxf>
          </x14:cfRule>
          <x14:cfRule type="cellIs" priority="97" operator="equal" id="{8C4677AC-94A2-4163-9287-278409E2BBC3}">
            <xm:f>Values!$A$7</xm:f>
            <x14:dxf>
              <fill>
                <patternFill>
                  <bgColor rgb="FFF1C40F"/>
                </patternFill>
              </fill>
            </x14:dxf>
          </x14:cfRule>
          <x14:cfRule type="cellIs" priority="98" operator="equal" id="{6CC656BD-00B1-49E4-B8C7-6B9EBF5B5CB1}">
            <xm:f>Values!$A$6</xm:f>
            <x14:dxf>
              <fill>
                <patternFill>
                  <bgColor rgb="FFF39C12"/>
                </patternFill>
              </fill>
            </x14:dxf>
          </x14:cfRule>
          <x14:cfRule type="cellIs" priority="99" operator="equal" id="{711F8A76-6999-4D8D-A38A-AE30CFA137CD}">
            <xm:f>Values!$A$5</xm:f>
            <x14:dxf>
              <fill>
                <patternFill>
                  <bgColor rgb="FFE67E22"/>
                </patternFill>
              </fill>
            </x14:dxf>
          </x14:cfRule>
          <x14:cfRule type="cellIs" priority="100" operator="equal" id="{441761C6-5798-4AC7-8F4C-F3089E9AC870}">
            <xm:f>Values!$A$4</xm:f>
            <x14:dxf>
              <fill>
                <patternFill>
                  <bgColor rgb="FFE74C3C"/>
                </patternFill>
              </fill>
            </x14:dxf>
          </x14:cfRule>
          <xm:sqref>G45</xm:sqref>
        </x14:conditionalFormatting>
        <x14:conditionalFormatting xmlns:xm="http://schemas.microsoft.com/office/excel/2006/main">
          <x14:cfRule type="cellIs" priority="91" operator="equal" id="{12613228-6521-46A4-A986-ECFACC3AF253}">
            <xm:f>Values!$A$15</xm:f>
            <x14:dxf>
              <fill>
                <patternFill>
                  <bgColor rgb="FF27AE60"/>
                </patternFill>
              </fill>
            </x14:dxf>
          </x14:cfRule>
          <x14:cfRule type="cellIs" priority="92" operator="equal" id="{9AB71B20-AAA7-4E6B-BBE2-F5919837B7A3}">
            <xm:f>Values!$A$14</xm:f>
            <x14:dxf>
              <fill>
                <patternFill>
                  <bgColor rgb="FFF1C40F"/>
                </patternFill>
              </fill>
            </x14:dxf>
          </x14:cfRule>
          <x14:cfRule type="cellIs" priority="93" operator="equal" id="{5EB0684D-6BD8-458F-A0B1-9A6C86065848}">
            <xm:f>Values!$A$13</xm:f>
            <x14:dxf>
              <fill>
                <patternFill>
                  <bgColor rgb="FFF39C12"/>
                </patternFill>
              </fill>
            </x14:dxf>
          </x14:cfRule>
          <x14:cfRule type="cellIs" priority="94" operator="equal" id="{7A366AF3-0A0A-4F68-A4D1-6FF3133E280A}">
            <xm:f>Values!$A$12</xm:f>
            <x14:dxf>
              <fill>
                <patternFill>
                  <bgColor rgb="FFE67E22"/>
                </patternFill>
              </fill>
            </x14:dxf>
          </x14:cfRule>
          <x14:cfRule type="cellIs" priority="95" operator="equal" id="{D5869BC0-0B5D-42FE-8AFA-E6BCB84B0EBF}">
            <xm:f>Values!$A$11</xm:f>
            <x14:dxf>
              <fill>
                <patternFill>
                  <bgColor rgb="FFE74C3C"/>
                </patternFill>
              </fill>
            </x14:dxf>
          </x14:cfRule>
          <xm:sqref>H45</xm:sqref>
        </x14:conditionalFormatting>
        <x14:conditionalFormatting xmlns:xm="http://schemas.microsoft.com/office/excel/2006/main">
          <x14:cfRule type="cellIs" priority="86" operator="equal" id="{1B0C2EB6-DE97-4550-9FEC-EF936235C97E}">
            <xm:f>Values!$A$8</xm:f>
            <x14:dxf>
              <fill>
                <patternFill>
                  <bgColor rgb="FF27AE60"/>
                </patternFill>
              </fill>
            </x14:dxf>
          </x14:cfRule>
          <x14:cfRule type="cellIs" priority="87" operator="equal" id="{CDE3C469-1008-4D7F-8D93-6D7C22C4150A}">
            <xm:f>Values!$A$7</xm:f>
            <x14:dxf>
              <fill>
                <patternFill>
                  <bgColor rgb="FFF1C40F"/>
                </patternFill>
              </fill>
            </x14:dxf>
          </x14:cfRule>
          <x14:cfRule type="cellIs" priority="88" operator="equal" id="{E5070B2A-BCE5-47BB-ACA5-7921D5B1B413}">
            <xm:f>Values!$A$6</xm:f>
            <x14:dxf>
              <fill>
                <patternFill>
                  <bgColor rgb="FFF39C12"/>
                </patternFill>
              </fill>
            </x14:dxf>
          </x14:cfRule>
          <x14:cfRule type="cellIs" priority="89" operator="equal" id="{4714974F-FFDA-4610-8081-E8436009DEE4}">
            <xm:f>Values!$A$5</xm:f>
            <x14:dxf>
              <fill>
                <patternFill>
                  <bgColor rgb="FFE67E22"/>
                </patternFill>
              </fill>
            </x14:dxf>
          </x14:cfRule>
          <x14:cfRule type="cellIs" priority="90" operator="equal" id="{66B2B080-38E5-4CC5-B725-7000EE6009EE}">
            <xm:f>Values!$A$4</xm:f>
            <x14:dxf>
              <fill>
                <patternFill>
                  <bgColor rgb="FFE74C3C"/>
                </patternFill>
              </fill>
            </x14:dxf>
          </x14:cfRule>
          <xm:sqref>G44</xm:sqref>
        </x14:conditionalFormatting>
        <x14:conditionalFormatting xmlns:xm="http://schemas.microsoft.com/office/excel/2006/main">
          <x14:cfRule type="cellIs" priority="81" operator="equal" id="{9A70ACA9-B584-4A81-BC16-96E98D2794DF}">
            <xm:f>Values!$A$15</xm:f>
            <x14:dxf>
              <fill>
                <patternFill>
                  <bgColor rgb="FF27AE60"/>
                </patternFill>
              </fill>
            </x14:dxf>
          </x14:cfRule>
          <x14:cfRule type="cellIs" priority="82" operator="equal" id="{B691EFBA-9901-41A1-A35B-76A0315BF874}">
            <xm:f>Values!$A$14</xm:f>
            <x14:dxf>
              <fill>
                <patternFill>
                  <bgColor rgb="FFF1C40F"/>
                </patternFill>
              </fill>
            </x14:dxf>
          </x14:cfRule>
          <x14:cfRule type="cellIs" priority="83" operator="equal" id="{93E078C7-55A1-4D95-8B4F-52BFC0E5D519}">
            <xm:f>Values!$A$13</xm:f>
            <x14:dxf>
              <fill>
                <patternFill>
                  <bgColor rgb="FFF39C12"/>
                </patternFill>
              </fill>
            </x14:dxf>
          </x14:cfRule>
          <x14:cfRule type="cellIs" priority="84" operator="equal" id="{A497DCBC-5B30-413A-8A1B-9DA149E7723C}">
            <xm:f>Values!$A$12</xm:f>
            <x14:dxf>
              <fill>
                <patternFill>
                  <bgColor rgb="FFE67E22"/>
                </patternFill>
              </fill>
            </x14:dxf>
          </x14:cfRule>
          <x14:cfRule type="cellIs" priority="85" operator="equal" id="{BB60E880-8047-4200-AC3E-6952ECAB57C3}">
            <xm:f>Values!$A$11</xm:f>
            <x14:dxf>
              <fill>
                <patternFill>
                  <bgColor rgb="FFE74C3C"/>
                </patternFill>
              </fill>
            </x14:dxf>
          </x14:cfRule>
          <xm:sqref>H44</xm:sqref>
        </x14:conditionalFormatting>
        <x14:conditionalFormatting xmlns:xm="http://schemas.microsoft.com/office/excel/2006/main">
          <x14:cfRule type="cellIs" priority="76" operator="equal" id="{63ED0467-8595-47EF-8AE3-1E38F040EDA4}">
            <xm:f>Values!$A$8</xm:f>
            <x14:dxf>
              <fill>
                <patternFill>
                  <bgColor rgb="FF27AE60"/>
                </patternFill>
              </fill>
            </x14:dxf>
          </x14:cfRule>
          <x14:cfRule type="cellIs" priority="77" operator="equal" id="{D9DCFB7C-514D-4342-95D6-27460E760EDB}">
            <xm:f>Values!$A$7</xm:f>
            <x14:dxf>
              <fill>
                <patternFill>
                  <bgColor rgb="FFF1C40F"/>
                </patternFill>
              </fill>
            </x14:dxf>
          </x14:cfRule>
          <x14:cfRule type="cellIs" priority="78" operator="equal" id="{F1BD276A-48B6-45F6-BCB5-C7290F0D677D}">
            <xm:f>Values!$A$6</xm:f>
            <x14:dxf>
              <fill>
                <patternFill>
                  <bgColor rgb="FFF39C12"/>
                </patternFill>
              </fill>
            </x14:dxf>
          </x14:cfRule>
          <x14:cfRule type="cellIs" priority="79" operator="equal" id="{02803746-BAB3-4803-BF64-FB662CFB1056}">
            <xm:f>Values!$A$5</xm:f>
            <x14:dxf>
              <fill>
                <patternFill>
                  <bgColor rgb="FFE67E22"/>
                </patternFill>
              </fill>
            </x14:dxf>
          </x14:cfRule>
          <x14:cfRule type="cellIs" priority="80" operator="equal" id="{B3AA56CF-E0E8-4EB2-AAC9-D7B996EA43F6}">
            <xm:f>Values!$A$4</xm:f>
            <x14:dxf>
              <fill>
                <patternFill>
                  <bgColor rgb="FFE74C3C"/>
                </patternFill>
              </fill>
            </x14:dxf>
          </x14:cfRule>
          <xm:sqref>G51</xm:sqref>
        </x14:conditionalFormatting>
        <x14:conditionalFormatting xmlns:xm="http://schemas.microsoft.com/office/excel/2006/main">
          <x14:cfRule type="cellIs" priority="71" operator="equal" id="{6C84A69A-8638-4CF1-BCB8-4E3C93CA3007}">
            <xm:f>Values!$A$15</xm:f>
            <x14:dxf>
              <fill>
                <patternFill>
                  <bgColor rgb="FF27AE60"/>
                </patternFill>
              </fill>
            </x14:dxf>
          </x14:cfRule>
          <x14:cfRule type="cellIs" priority="72" operator="equal" id="{DE3B9C83-9FDB-4A4D-9B68-D396961B8500}">
            <xm:f>Values!$A$14</xm:f>
            <x14:dxf>
              <fill>
                <patternFill>
                  <bgColor rgb="FFF1C40F"/>
                </patternFill>
              </fill>
            </x14:dxf>
          </x14:cfRule>
          <x14:cfRule type="cellIs" priority="73" operator="equal" id="{5C407325-BC95-4F6C-A3C3-D48B5B78B087}">
            <xm:f>Values!$A$13</xm:f>
            <x14:dxf>
              <fill>
                <patternFill>
                  <bgColor rgb="FFF39C12"/>
                </patternFill>
              </fill>
            </x14:dxf>
          </x14:cfRule>
          <x14:cfRule type="cellIs" priority="74" operator="equal" id="{C7D29CD9-D886-473C-BD40-FE0F04B977AB}">
            <xm:f>Values!$A$12</xm:f>
            <x14:dxf>
              <fill>
                <patternFill>
                  <bgColor rgb="FFE67E22"/>
                </patternFill>
              </fill>
            </x14:dxf>
          </x14:cfRule>
          <x14:cfRule type="cellIs" priority="75" operator="equal" id="{AE96F801-0D15-42AF-93A5-8D911ECC0C33}">
            <xm:f>Values!$A$11</xm:f>
            <x14:dxf>
              <fill>
                <patternFill>
                  <bgColor rgb="FFE74C3C"/>
                </patternFill>
              </fill>
            </x14:dxf>
          </x14:cfRule>
          <xm:sqref>H51</xm:sqref>
        </x14:conditionalFormatting>
        <x14:conditionalFormatting xmlns:xm="http://schemas.microsoft.com/office/excel/2006/main">
          <x14:cfRule type="cellIs" priority="66" operator="equal" id="{42A5D375-E1AF-454F-A876-6B42B21ABEDB}">
            <xm:f>Values!$A$8</xm:f>
            <x14:dxf>
              <fill>
                <patternFill>
                  <bgColor rgb="FF27AE60"/>
                </patternFill>
              </fill>
            </x14:dxf>
          </x14:cfRule>
          <x14:cfRule type="cellIs" priority="67" operator="equal" id="{C28EA4FF-ECFE-4D68-84B9-B1738ADF9482}">
            <xm:f>Values!$A$7</xm:f>
            <x14:dxf>
              <fill>
                <patternFill>
                  <bgColor rgb="FFF1C40F"/>
                </patternFill>
              </fill>
            </x14:dxf>
          </x14:cfRule>
          <x14:cfRule type="cellIs" priority="68" operator="equal" id="{76BEA979-B320-4922-93CB-9FD383D08D69}">
            <xm:f>Values!$A$6</xm:f>
            <x14:dxf>
              <fill>
                <patternFill>
                  <bgColor rgb="FFF39C12"/>
                </patternFill>
              </fill>
            </x14:dxf>
          </x14:cfRule>
          <x14:cfRule type="cellIs" priority="69" operator="equal" id="{E9807DFC-E9BD-40C9-9008-0656FFB65E09}">
            <xm:f>Values!$A$5</xm:f>
            <x14:dxf>
              <fill>
                <patternFill>
                  <bgColor rgb="FFE67E22"/>
                </patternFill>
              </fill>
            </x14:dxf>
          </x14:cfRule>
          <x14:cfRule type="cellIs" priority="70" operator="equal" id="{808090DB-91BA-4BC0-8740-300E639909EF}">
            <xm:f>Values!$A$4</xm:f>
            <x14:dxf>
              <fill>
                <patternFill>
                  <bgColor rgb="FFE74C3C"/>
                </patternFill>
              </fill>
            </x14:dxf>
          </x14:cfRule>
          <xm:sqref>G50</xm:sqref>
        </x14:conditionalFormatting>
        <x14:conditionalFormatting xmlns:xm="http://schemas.microsoft.com/office/excel/2006/main">
          <x14:cfRule type="cellIs" priority="61" operator="equal" id="{B7AEC74A-5893-4CC7-B78C-92DAC98A039E}">
            <xm:f>Values!$A$15</xm:f>
            <x14:dxf>
              <fill>
                <patternFill>
                  <bgColor rgb="FF27AE60"/>
                </patternFill>
              </fill>
            </x14:dxf>
          </x14:cfRule>
          <x14:cfRule type="cellIs" priority="62" operator="equal" id="{F2478DC8-0A43-4F89-BDFA-3F599A5B48DF}">
            <xm:f>Values!$A$14</xm:f>
            <x14:dxf>
              <fill>
                <patternFill>
                  <bgColor rgb="FFF1C40F"/>
                </patternFill>
              </fill>
            </x14:dxf>
          </x14:cfRule>
          <x14:cfRule type="cellIs" priority="63" operator="equal" id="{176E5B8E-9933-4382-B7A3-39D61DB02BE0}">
            <xm:f>Values!$A$13</xm:f>
            <x14:dxf>
              <fill>
                <patternFill>
                  <bgColor rgb="FFF39C12"/>
                </patternFill>
              </fill>
            </x14:dxf>
          </x14:cfRule>
          <x14:cfRule type="cellIs" priority="64" operator="equal" id="{4EC47840-E9C7-4C6A-90C6-6D22F2E17C65}">
            <xm:f>Values!$A$12</xm:f>
            <x14:dxf>
              <fill>
                <patternFill>
                  <bgColor rgb="FFE67E22"/>
                </patternFill>
              </fill>
            </x14:dxf>
          </x14:cfRule>
          <x14:cfRule type="cellIs" priority="65" operator="equal" id="{C5595614-A8F1-492B-BE5E-F3D050760BB6}">
            <xm:f>Values!$A$11</xm:f>
            <x14:dxf>
              <fill>
                <patternFill>
                  <bgColor rgb="FFE74C3C"/>
                </patternFill>
              </fill>
            </x14:dxf>
          </x14:cfRule>
          <xm:sqref>H50</xm:sqref>
        </x14:conditionalFormatting>
        <x14:conditionalFormatting xmlns:xm="http://schemas.microsoft.com/office/excel/2006/main">
          <x14:cfRule type="cellIs" priority="56" operator="equal" id="{2C1B5A7F-C4B4-405F-B116-E8DD0FC56928}">
            <xm:f>Values!$A$8</xm:f>
            <x14:dxf>
              <fill>
                <patternFill>
                  <bgColor rgb="FF27AE60"/>
                </patternFill>
              </fill>
            </x14:dxf>
          </x14:cfRule>
          <x14:cfRule type="cellIs" priority="57" operator="equal" id="{D99AB226-2185-40BA-863C-7F3DE83E1F79}">
            <xm:f>Values!$A$7</xm:f>
            <x14:dxf>
              <fill>
                <patternFill>
                  <bgColor rgb="FFF1C40F"/>
                </patternFill>
              </fill>
            </x14:dxf>
          </x14:cfRule>
          <x14:cfRule type="cellIs" priority="58" operator="equal" id="{EF2657F5-BA2C-49CC-8AD3-D2E77E64FFB5}">
            <xm:f>Values!$A$6</xm:f>
            <x14:dxf>
              <fill>
                <patternFill>
                  <bgColor rgb="FFF39C12"/>
                </patternFill>
              </fill>
            </x14:dxf>
          </x14:cfRule>
          <x14:cfRule type="cellIs" priority="59" operator="equal" id="{C44574EA-E5E2-458A-82A7-2B2B3DF1BAA7}">
            <xm:f>Values!$A$5</xm:f>
            <x14:dxf>
              <fill>
                <patternFill>
                  <bgColor rgb="FFE67E22"/>
                </patternFill>
              </fill>
            </x14:dxf>
          </x14:cfRule>
          <x14:cfRule type="cellIs" priority="60" operator="equal" id="{E591CC9B-F503-44E2-876E-2C6DD10CEDFE}">
            <xm:f>Values!$A$4</xm:f>
            <x14:dxf>
              <fill>
                <patternFill>
                  <bgColor rgb="FFE74C3C"/>
                </patternFill>
              </fill>
            </x14:dxf>
          </x14:cfRule>
          <xm:sqref>G49</xm:sqref>
        </x14:conditionalFormatting>
        <x14:conditionalFormatting xmlns:xm="http://schemas.microsoft.com/office/excel/2006/main">
          <x14:cfRule type="cellIs" priority="51" operator="equal" id="{B81254EA-377A-4E11-8360-89D7E5F8C4BA}">
            <xm:f>Values!$A$15</xm:f>
            <x14:dxf>
              <fill>
                <patternFill>
                  <bgColor rgb="FF27AE60"/>
                </patternFill>
              </fill>
            </x14:dxf>
          </x14:cfRule>
          <x14:cfRule type="cellIs" priority="52" operator="equal" id="{3A7228BD-E8F6-4DD3-B48A-A56B21563179}">
            <xm:f>Values!$A$14</xm:f>
            <x14:dxf>
              <fill>
                <patternFill>
                  <bgColor rgb="FFF1C40F"/>
                </patternFill>
              </fill>
            </x14:dxf>
          </x14:cfRule>
          <x14:cfRule type="cellIs" priority="53" operator="equal" id="{3AEDCB7D-E1BE-42D4-8D0C-9EA375AACD7A}">
            <xm:f>Values!$A$13</xm:f>
            <x14:dxf>
              <fill>
                <patternFill>
                  <bgColor rgb="FFF39C12"/>
                </patternFill>
              </fill>
            </x14:dxf>
          </x14:cfRule>
          <x14:cfRule type="cellIs" priority="54" operator="equal" id="{145714E2-9A02-4C91-8A52-8FFBF5D064AB}">
            <xm:f>Values!$A$12</xm:f>
            <x14:dxf>
              <fill>
                <patternFill>
                  <bgColor rgb="FFE67E22"/>
                </patternFill>
              </fill>
            </x14:dxf>
          </x14:cfRule>
          <x14:cfRule type="cellIs" priority="55" operator="equal" id="{208B270C-F622-4765-8F16-4EB24448E880}">
            <xm:f>Values!$A$11</xm:f>
            <x14:dxf>
              <fill>
                <patternFill>
                  <bgColor rgb="FFE74C3C"/>
                </patternFill>
              </fill>
            </x14:dxf>
          </x14:cfRule>
          <xm:sqref>H49</xm:sqref>
        </x14:conditionalFormatting>
        <x14:conditionalFormatting xmlns:xm="http://schemas.microsoft.com/office/excel/2006/main">
          <x14:cfRule type="cellIs" priority="46" operator="equal" id="{96E645B9-5B8E-4397-B377-1E92D9CD934B}">
            <xm:f>Values!$A$8</xm:f>
            <x14:dxf>
              <fill>
                <patternFill>
                  <bgColor rgb="FF27AE60"/>
                </patternFill>
              </fill>
            </x14:dxf>
          </x14:cfRule>
          <x14:cfRule type="cellIs" priority="47" operator="equal" id="{55D91DD6-1541-4139-8DF6-BD9217E583E4}">
            <xm:f>Values!$A$7</xm:f>
            <x14:dxf>
              <fill>
                <patternFill>
                  <bgColor rgb="FFF1C40F"/>
                </patternFill>
              </fill>
            </x14:dxf>
          </x14:cfRule>
          <x14:cfRule type="cellIs" priority="48" operator="equal" id="{8028C0BB-C87A-4DC0-86A7-324CD2FC1952}">
            <xm:f>Values!$A$6</xm:f>
            <x14:dxf>
              <fill>
                <patternFill>
                  <bgColor rgb="FFF39C12"/>
                </patternFill>
              </fill>
            </x14:dxf>
          </x14:cfRule>
          <x14:cfRule type="cellIs" priority="49" operator="equal" id="{0A914D12-BFC1-4827-84E0-E6C7EA49C536}">
            <xm:f>Values!$A$5</xm:f>
            <x14:dxf>
              <fill>
                <patternFill>
                  <bgColor rgb="FFE67E22"/>
                </patternFill>
              </fill>
            </x14:dxf>
          </x14:cfRule>
          <x14:cfRule type="cellIs" priority="50" operator="equal" id="{8CEE9C1F-2B95-4760-8B4A-C115139E29D7}">
            <xm:f>Values!$A$4</xm:f>
            <x14:dxf>
              <fill>
                <patternFill>
                  <bgColor rgb="FFE74C3C"/>
                </patternFill>
              </fill>
            </x14:dxf>
          </x14:cfRule>
          <xm:sqref>G48</xm:sqref>
        </x14:conditionalFormatting>
        <x14:conditionalFormatting xmlns:xm="http://schemas.microsoft.com/office/excel/2006/main">
          <x14:cfRule type="cellIs" priority="41" operator="equal" id="{9D23D853-2AA6-4765-ABDE-1C9D7700539E}">
            <xm:f>Values!$A$15</xm:f>
            <x14:dxf>
              <fill>
                <patternFill>
                  <bgColor rgb="FF27AE60"/>
                </patternFill>
              </fill>
            </x14:dxf>
          </x14:cfRule>
          <x14:cfRule type="cellIs" priority="42" operator="equal" id="{3ED1C7C0-88BF-432A-9537-AB0BDEB3E187}">
            <xm:f>Values!$A$14</xm:f>
            <x14:dxf>
              <fill>
                <patternFill>
                  <bgColor rgb="FFF1C40F"/>
                </patternFill>
              </fill>
            </x14:dxf>
          </x14:cfRule>
          <x14:cfRule type="cellIs" priority="43" operator="equal" id="{47E038B9-B0BC-491D-BFA3-71DA8E7714C5}">
            <xm:f>Values!$A$13</xm:f>
            <x14:dxf>
              <fill>
                <patternFill>
                  <bgColor rgb="FFF39C12"/>
                </patternFill>
              </fill>
            </x14:dxf>
          </x14:cfRule>
          <x14:cfRule type="cellIs" priority="44" operator="equal" id="{7B05A482-291C-4E3D-A916-50A06962122F}">
            <xm:f>Values!$A$12</xm:f>
            <x14:dxf>
              <fill>
                <patternFill>
                  <bgColor rgb="FFE67E22"/>
                </patternFill>
              </fill>
            </x14:dxf>
          </x14:cfRule>
          <x14:cfRule type="cellIs" priority="45" operator="equal" id="{E69DE6FB-4DDA-408A-9084-8C891F6244F0}">
            <xm:f>Values!$A$11</xm:f>
            <x14:dxf>
              <fill>
                <patternFill>
                  <bgColor rgb="FFE74C3C"/>
                </patternFill>
              </fill>
            </x14:dxf>
          </x14:cfRule>
          <xm:sqref>H48</xm:sqref>
        </x14:conditionalFormatting>
        <x14:conditionalFormatting xmlns:xm="http://schemas.microsoft.com/office/excel/2006/main">
          <x14:cfRule type="cellIs" priority="36" operator="equal" id="{B26A2CA5-A5B1-4596-B3B9-C2745025A0D6}">
            <xm:f>Values!$A$22</xm:f>
            <x14:dxf>
              <fill>
                <patternFill>
                  <bgColor rgb="FF27B060"/>
                </patternFill>
              </fill>
            </x14:dxf>
          </x14:cfRule>
          <x14:cfRule type="cellIs" priority="37" operator="equal" id="{87A415E1-95D0-4D57-B8F8-FA6ACA02F711}">
            <xm:f>Values!$A$21</xm:f>
            <x14:dxf>
              <fill>
                <patternFill>
                  <bgColor rgb="FFF1C40F"/>
                </patternFill>
              </fill>
            </x14:dxf>
          </x14:cfRule>
          <x14:cfRule type="cellIs" priority="38" operator="equal" id="{C19B1899-9288-41B8-A30E-B547C5784A82}">
            <xm:f>Values!$A$20</xm:f>
            <x14:dxf>
              <fill>
                <patternFill>
                  <bgColor rgb="FFF39C12"/>
                </patternFill>
              </fill>
            </x14:dxf>
          </x14:cfRule>
          <x14:cfRule type="cellIs" priority="39" operator="equal" id="{557F0ED8-BAB8-4E1A-B5BE-D5B2439341C5}">
            <xm:f>Values!$A$19</xm:f>
            <x14:dxf>
              <fill>
                <patternFill>
                  <bgColor rgb="FFE67E22"/>
                </patternFill>
              </fill>
            </x14:dxf>
          </x14:cfRule>
          <x14:cfRule type="cellIs" priority="40" operator="equal" id="{5401E9C0-B39B-4F87-B450-63A87220A915}">
            <xm:f>Values!$A$18</xm:f>
            <x14:dxf>
              <fill>
                <patternFill>
                  <bgColor rgb="FFE74C3C"/>
                </patternFill>
              </fill>
            </x14:dxf>
          </x14:cfRule>
          <xm:sqref>I21:I22</xm:sqref>
        </x14:conditionalFormatting>
        <x14:conditionalFormatting xmlns:xm="http://schemas.microsoft.com/office/excel/2006/main">
          <x14:cfRule type="cellIs" priority="31" operator="equal" id="{EF16C396-EE79-477C-98B3-722D7F56E94B}">
            <xm:f>Values!$A$29</xm:f>
            <x14:dxf>
              <fill>
                <patternFill>
                  <bgColor rgb="FF27AE60"/>
                </patternFill>
              </fill>
            </x14:dxf>
          </x14:cfRule>
          <x14:cfRule type="cellIs" priority="33" operator="equal" id="{32812D3F-70B6-4970-B2C1-A17E7276893E}">
            <xm:f>Values!$A$27</xm:f>
            <x14:dxf>
              <fill>
                <patternFill>
                  <bgColor rgb="FFF39C12"/>
                </patternFill>
              </fill>
            </x14:dxf>
          </x14:cfRule>
          <x14:cfRule type="cellIs" priority="34" operator="equal" id="{73311ABF-AAF0-4293-B344-2AD075E9C7B5}">
            <xm:f>Values!$A$26</xm:f>
            <x14:dxf>
              <fill>
                <patternFill>
                  <bgColor rgb="FFE67E22"/>
                </patternFill>
              </fill>
            </x14:dxf>
          </x14:cfRule>
          <x14:cfRule type="cellIs" priority="35" operator="equal" id="{469D0278-6F6A-4A82-882A-A2FECB101B52}">
            <xm:f>Values!$A$25</xm:f>
            <x14:dxf>
              <fill>
                <patternFill>
                  <bgColor rgb="FFE74C3C"/>
                </patternFill>
              </fill>
            </x14:dxf>
          </x14:cfRule>
          <xm:sqref>J21:J22</xm:sqref>
        </x14:conditionalFormatting>
        <x14:conditionalFormatting xmlns:xm="http://schemas.microsoft.com/office/excel/2006/main">
          <x14:cfRule type="cellIs" priority="32" operator="equal" id="{BBFFDB68-2857-4A1B-BCFD-68B74924FC41}">
            <xm:f>Values!$A$28</xm:f>
            <x14:dxf>
              <fill>
                <patternFill>
                  <bgColor rgb="FFF1C40F"/>
                </patternFill>
              </fill>
            </x14:dxf>
          </x14:cfRule>
          <xm:sqref>J21:J22</xm:sqref>
        </x14:conditionalFormatting>
        <x14:conditionalFormatting xmlns:xm="http://schemas.microsoft.com/office/excel/2006/main">
          <x14:cfRule type="cellIs" priority="26" operator="equal" id="{A04253C4-3C99-40A1-9526-DBD3BF6243F1}">
            <xm:f>Values!$A$29</xm:f>
            <x14:dxf>
              <fill>
                <patternFill>
                  <bgColor rgb="FF27AE60"/>
                </patternFill>
              </fill>
            </x14:dxf>
          </x14:cfRule>
          <x14:cfRule type="cellIs" priority="28" operator="equal" id="{59F8709A-3451-4564-BFEB-271FD6CBD9A2}">
            <xm:f>Values!$A$27</xm:f>
            <x14:dxf>
              <fill>
                <patternFill>
                  <bgColor rgb="FFF39C12"/>
                </patternFill>
              </fill>
            </x14:dxf>
          </x14:cfRule>
          <x14:cfRule type="cellIs" priority="29" operator="equal" id="{0A226B00-E588-4D52-B99C-7D2E2C41716C}">
            <xm:f>Values!$A$26</xm:f>
            <x14:dxf>
              <fill>
                <patternFill>
                  <bgColor rgb="FFE67E22"/>
                </patternFill>
              </fill>
            </x14:dxf>
          </x14:cfRule>
          <x14:cfRule type="cellIs" priority="30" operator="equal" id="{9ECB628B-09AD-4F28-8D62-478696D8EA1A}">
            <xm:f>Values!$A$25</xm:f>
            <x14:dxf>
              <fill>
                <patternFill>
                  <bgColor rgb="FFE74C3C"/>
                </patternFill>
              </fill>
            </x14:dxf>
          </x14:cfRule>
          <xm:sqref>J26:J29</xm:sqref>
        </x14:conditionalFormatting>
        <x14:conditionalFormatting xmlns:xm="http://schemas.microsoft.com/office/excel/2006/main">
          <x14:cfRule type="cellIs" priority="27" operator="equal" id="{C4150124-1720-4559-B61C-2B7D4370231E}">
            <xm:f>Values!$A$28</xm:f>
            <x14:dxf>
              <fill>
                <patternFill>
                  <bgColor rgb="FFF1C40F"/>
                </patternFill>
              </fill>
            </x14:dxf>
          </x14:cfRule>
          <xm:sqref>J26:J29</xm:sqref>
        </x14:conditionalFormatting>
        <x14:conditionalFormatting xmlns:xm="http://schemas.microsoft.com/office/excel/2006/main">
          <x14:cfRule type="cellIs" priority="21" operator="equal" id="{FB2C702F-2720-4E65-B9B8-0A28D7318A4D}">
            <xm:f>Values!$A$22</xm:f>
            <x14:dxf>
              <fill>
                <patternFill>
                  <bgColor rgb="FF27B060"/>
                </patternFill>
              </fill>
            </x14:dxf>
          </x14:cfRule>
          <x14:cfRule type="cellIs" priority="22" operator="equal" id="{5FAE2F20-42FC-4A09-8528-1554152C0354}">
            <xm:f>Values!$A$21</xm:f>
            <x14:dxf>
              <fill>
                <patternFill>
                  <bgColor rgb="FFF1C40F"/>
                </patternFill>
              </fill>
            </x14:dxf>
          </x14:cfRule>
          <x14:cfRule type="cellIs" priority="23" operator="equal" id="{504A7C03-352B-4094-AC0E-4BAB13E8B767}">
            <xm:f>Values!$A$20</xm:f>
            <x14:dxf>
              <fill>
                <patternFill>
                  <bgColor rgb="FFF39C12"/>
                </patternFill>
              </fill>
            </x14:dxf>
          </x14:cfRule>
          <x14:cfRule type="cellIs" priority="24" operator="equal" id="{2321277A-80D2-493B-9035-DEF7A0B531E0}">
            <xm:f>Values!$A$19</xm:f>
            <x14:dxf>
              <fill>
                <patternFill>
                  <bgColor rgb="FFE67E22"/>
                </patternFill>
              </fill>
            </x14:dxf>
          </x14:cfRule>
          <x14:cfRule type="cellIs" priority="25" operator="equal" id="{DC548148-9019-430D-8561-BE314FA288BD}">
            <xm:f>Values!$A$18</xm:f>
            <x14:dxf>
              <fill>
                <patternFill>
                  <bgColor rgb="FFE74C3C"/>
                </patternFill>
              </fill>
            </x14:dxf>
          </x14:cfRule>
          <xm:sqref>I26:I29</xm:sqref>
        </x14:conditionalFormatting>
        <x14:conditionalFormatting xmlns:xm="http://schemas.microsoft.com/office/excel/2006/main">
          <x14:cfRule type="cellIs" priority="16" operator="equal" id="{119E4807-67CD-4D41-8317-F8FEC87C7612}">
            <xm:f>Values!$A$22</xm:f>
            <x14:dxf>
              <fill>
                <patternFill>
                  <bgColor rgb="FF27B060"/>
                </patternFill>
              </fill>
            </x14:dxf>
          </x14:cfRule>
          <x14:cfRule type="cellIs" priority="17" operator="equal" id="{F5801A50-1F55-4A9B-B388-4D5A18828903}">
            <xm:f>Values!$A$21</xm:f>
            <x14:dxf>
              <fill>
                <patternFill>
                  <bgColor rgb="FFF1C40F"/>
                </patternFill>
              </fill>
            </x14:dxf>
          </x14:cfRule>
          <x14:cfRule type="cellIs" priority="18" operator="equal" id="{9D0C8D91-D67B-4ECE-887F-D5854150EF36}">
            <xm:f>Values!$A$20</xm:f>
            <x14:dxf>
              <fill>
                <patternFill>
                  <bgColor rgb="FFF39C12"/>
                </patternFill>
              </fill>
            </x14:dxf>
          </x14:cfRule>
          <x14:cfRule type="cellIs" priority="19" operator="equal" id="{4003476D-A3FE-44D1-B18A-80552A970EE8}">
            <xm:f>Values!$A$19</xm:f>
            <x14:dxf>
              <fill>
                <patternFill>
                  <bgColor rgb="FFE67E22"/>
                </patternFill>
              </fill>
            </x14:dxf>
          </x14:cfRule>
          <x14:cfRule type="cellIs" priority="20" operator="equal" id="{C5CA5F95-D47C-4260-8316-9897A3385043}">
            <xm:f>Values!$A$18</xm:f>
            <x14:dxf>
              <fill>
                <patternFill>
                  <bgColor rgb="FFE74C3C"/>
                </patternFill>
              </fill>
            </x14:dxf>
          </x14:cfRule>
          <xm:sqref>I33:I36</xm:sqref>
        </x14:conditionalFormatting>
        <x14:conditionalFormatting xmlns:xm="http://schemas.microsoft.com/office/excel/2006/main">
          <x14:cfRule type="cellIs" priority="11" operator="equal" id="{A63D4D0C-4B80-46D0-AEE7-569336B34355}">
            <xm:f>Values!$A$29</xm:f>
            <x14:dxf>
              <fill>
                <patternFill>
                  <bgColor rgb="FF27AE60"/>
                </patternFill>
              </fill>
            </x14:dxf>
          </x14:cfRule>
          <x14:cfRule type="cellIs" priority="13" operator="equal" id="{816A8CD3-D58D-472A-80F9-E3CCF80E4485}">
            <xm:f>Values!$A$27</xm:f>
            <x14:dxf>
              <fill>
                <patternFill>
                  <bgColor rgb="FFF39C12"/>
                </patternFill>
              </fill>
            </x14:dxf>
          </x14:cfRule>
          <x14:cfRule type="cellIs" priority="14" operator="equal" id="{AC4BCDAB-43E5-4F7F-9A8D-9E7CB12B0DA5}">
            <xm:f>Values!$A$26</xm:f>
            <x14:dxf>
              <fill>
                <patternFill>
                  <bgColor rgb="FFE67E22"/>
                </patternFill>
              </fill>
            </x14:dxf>
          </x14:cfRule>
          <x14:cfRule type="cellIs" priority="15" operator="equal" id="{A420884A-70EB-4514-901B-8C46CF9495A5}">
            <xm:f>Values!$A$25</xm:f>
            <x14:dxf>
              <fill>
                <patternFill>
                  <bgColor rgb="FFE74C3C"/>
                </patternFill>
              </fill>
            </x14:dxf>
          </x14:cfRule>
          <xm:sqref>J33:J36</xm:sqref>
        </x14:conditionalFormatting>
        <x14:conditionalFormatting xmlns:xm="http://schemas.microsoft.com/office/excel/2006/main">
          <x14:cfRule type="cellIs" priority="12" operator="equal" id="{325E69EC-A417-4147-B45B-C65353357342}">
            <xm:f>Values!$A$28</xm:f>
            <x14:dxf>
              <fill>
                <patternFill>
                  <bgColor rgb="FFF1C40F"/>
                </patternFill>
              </fill>
            </x14:dxf>
          </x14:cfRule>
          <xm:sqref>J33:J36</xm:sqref>
        </x14:conditionalFormatting>
        <x14:conditionalFormatting xmlns:xm="http://schemas.microsoft.com/office/excel/2006/main">
          <x14:cfRule type="cellIs" priority="6" operator="equal" id="{363F437F-C89A-4530-840F-9A2C4C2D6C73}">
            <xm:f>Values!$A$29</xm:f>
            <x14:dxf>
              <fill>
                <patternFill>
                  <bgColor rgb="FF27AE60"/>
                </patternFill>
              </fill>
            </x14:dxf>
          </x14:cfRule>
          <x14:cfRule type="cellIs" priority="8" operator="equal" id="{48090C37-5A82-4ED4-AE2A-8F24979FD186}">
            <xm:f>Values!$A$27</xm:f>
            <x14:dxf>
              <fill>
                <patternFill>
                  <bgColor rgb="FFF39C12"/>
                </patternFill>
              </fill>
            </x14:dxf>
          </x14:cfRule>
          <x14:cfRule type="cellIs" priority="9" operator="equal" id="{596FE169-5D75-4E21-A3C1-90FA6D503143}">
            <xm:f>Values!$A$26</xm:f>
            <x14:dxf>
              <fill>
                <patternFill>
                  <bgColor rgb="FFE67E22"/>
                </patternFill>
              </fill>
            </x14:dxf>
          </x14:cfRule>
          <x14:cfRule type="cellIs" priority="10" operator="equal" id="{32D17718-635C-4E4B-82C7-9D4A9E70E92E}">
            <xm:f>Values!$A$25</xm:f>
            <x14:dxf>
              <fill>
                <patternFill>
                  <bgColor rgb="FFE74C3C"/>
                </patternFill>
              </fill>
            </x14:dxf>
          </x14:cfRule>
          <xm:sqref>J40:J53</xm:sqref>
        </x14:conditionalFormatting>
        <x14:conditionalFormatting xmlns:xm="http://schemas.microsoft.com/office/excel/2006/main">
          <x14:cfRule type="cellIs" priority="7" operator="equal" id="{85314023-C9F8-47BB-8025-1B152D5CEACD}">
            <xm:f>Values!$A$28</xm:f>
            <x14:dxf>
              <fill>
                <patternFill>
                  <bgColor rgb="FFF1C40F"/>
                </patternFill>
              </fill>
            </x14:dxf>
          </x14:cfRule>
          <xm:sqref>J40:J53</xm:sqref>
        </x14:conditionalFormatting>
        <x14:conditionalFormatting xmlns:xm="http://schemas.microsoft.com/office/excel/2006/main">
          <x14:cfRule type="cellIs" priority="1" operator="equal" id="{2333D754-B17A-4860-BE9E-93BC8DF1F354}">
            <xm:f>Values!$A$22</xm:f>
            <x14:dxf>
              <fill>
                <patternFill>
                  <bgColor rgb="FF27B060"/>
                </patternFill>
              </fill>
            </x14:dxf>
          </x14:cfRule>
          <x14:cfRule type="cellIs" priority="2" operator="equal" id="{7695C2A4-DAF4-4442-B8F3-52CFF69EFA6E}">
            <xm:f>Values!$A$21</xm:f>
            <x14:dxf>
              <fill>
                <patternFill>
                  <bgColor rgb="FFF1C40F"/>
                </patternFill>
              </fill>
            </x14:dxf>
          </x14:cfRule>
          <x14:cfRule type="cellIs" priority="3" operator="equal" id="{20D6EA1D-6D91-4594-BB2E-A3C0543E4960}">
            <xm:f>Values!$A$20</xm:f>
            <x14:dxf>
              <fill>
                <patternFill>
                  <bgColor rgb="FFF39C12"/>
                </patternFill>
              </fill>
            </x14:dxf>
          </x14:cfRule>
          <x14:cfRule type="cellIs" priority="4" operator="equal" id="{FDAEDC96-3FA5-4192-9549-431AC505EA91}">
            <xm:f>Values!$A$19</xm:f>
            <x14:dxf>
              <fill>
                <patternFill>
                  <bgColor rgb="FFE67E22"/>
                </patternFill>
              </fill>
            </x14:dxf>
          </x14:cfRule>
          <x14:cfRule type="cellIs" priority="5" operator="equal" id="{22D97FD8-1D20-4172-92BB-0AA83070A740}">
            <xm:f>Values!$A$18</xm:f>
            <x14:dxf>
              <fill>
                <patternFill>
                  <bgColor rgb="FFE74C3C"/>
                </patternFill>
              </fill>
            </x14:dxf>
          </x14:cfRule>
          <xm:sqref>I40:I53</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J21:J53</xm:sqref>
        </x14:dataValidation>
        <x14:dataValidation type="list" allowBlank="1" showInputMessage="1" showErrorMessage="1">
          <x14:formula1>
            <xm:f>Values!$A$18:$A$22</xm:f>
          </x14:formula1>
          <xm:sqref>I21:I53</xm:sqref>
        </x14:dataValidation>
        <x14:dataValidation type="list" allowBlank="1" showInputMessage="1" showErrorMessage="1">
          <x14:formula1>
            <xm:f>Values!$A$11:$A$15</xm:f>
          </x14:formula1>
          <xm:sqref>H21:H53</xm:sqref>
        </x14:dataValidation>
        <x14:dataValidation type="list" allowBlank="1" showInputMessage="1" showErrorMessage="1">
          <x14:formula1>
            <xm:f>Values!$A$4:$A$8</xm:f>
          </x14:formula1>
          <xm:sqref>G21:G53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R40"/>
  <sheetViews>
    <sheetView zoomScale="60" zoomScaleNormal="60" workbookViewId="0">
      <selection activeCell="I26" sqref="I26"/>
    </sheetView>
  </sheetViews>
  <sheetFormatPr defaultColWidth="8.6640625" defaultRowHeight="14.4"/>
  <cols>
    <col min="1" max="1" width="8.6640625" style="3"/>
    <col min="2" max="2" width="32.33203125" style="3" customWidth="1"/>
    <col min="3" max="3" width="35.33203125" style="3" customWidth="1"/>
    <col min="4" max="4" width="71.33203125" style="3" customWidth="1"/>
    <col min="5" max="5" width="19.6640625" style="4" bestFit="1" customWidth="1"/>
    <col min="6" max="6" width="38.44140625" style="3" bestFit="1" customWidth="1"/>
    <col min="7" max="7" width="20.6640625" style="3" bestFit="1" customWidth="1"/>
    <col min="8" max="8" width="26.6640625" style="3" bestFit="1" customWidth="1"/>
    <col min="9" max="9" width="25" style="3" bestFit="1" customWidth="1"/>
    <col min="10" max="10" width="26.5546875" style="3" bestFit="1" customWidth="1"/>
    <col min="11" max="11" width="8.6640625" style="3"/>
    <col min="12" max="15" width="8.6640625" style="3" customWidth="1"/>
    <col min="16" max="16" width="13.44140625" style="3" bestFit="1" customWidth="1"/>
    <col min="17" max="17" width="38.5546875" style="3" customWidth="1"/>
    <col min="18" max="18" width="28" style="3" bestFit="1" customWidth="1"/>
    <col min="19" max="19" width="8.6640625" style="3" customWidth="1"/>
    <col min="20" max="20" width="32.5546875" style="3" bestFit="1" customWidth="1"/>
    <col min="21" max="21" width="26.33203125" style="3" bestFit="1" customWidth="1"/>
    <col min="22" max="22" width="101.109375" style="3" customWidth="1"/>
    <col min="23" max="23" width="15.6640625" style="3" customWidth="1"/>
    <col min="24" max="24" width="75.6640625" style="3" customWidth="1"/>
    <col min="25" max="16384" width="8.6640625" style="3"/>
  </cols>
  <sheetData>
    <row r="1" spans="1:10" ht="59.7" customHeight="1">
      <c r="A1" s="64" t="s">
        <v>1144</v>
      </c>
      <c r="B1" s="64"/>
      <c r="C1" s="64"/>
      <c r="D1" s="64"/>
      <c r="E1" s="64"/>
      <c r="F1" s="64"/>
      <c r="G1" s="64"/>
      <c r="H1" s="64"/>
      <c r="I1" s="64"/>
      <c r="J1" s="64"/>
    </row>
    <row r="3" spans="1:10">
      <c r="E3" s="3"/>
    </row>
    <row r="4" spans="1:10">
      <c r="E4" s="3"/>
    </row>
    <row r="5" spans="1:10">
      <c r="E5" s="23" t="s">
        <v>96</v>
      </c>
      <c r="F5" s="31" t="e">
        <f>H38</f>
        <v>#REF!</v>
      </c>
    </row>
    <row r="6" spans="1:10">
      <c r="E6" s="3"/>
    </row>
    <row r="7" spans="1:10">
      <c r="E7" s="29" t="s">
        <v>95</v>
      </c>
      <c r="F7" s="30" t="e">
        <f>I38</f>
        <v>#REF!</v>
      </c>
    </row>
    <row r="20" spans="1:18" s="28" customFormat="1" ht="28.8">
      <c r="A20" s="24" t="s">
        <v>0</v>
      </c>
      <c r="B20" s="24" t="s">
        <v>761</v>
      </c>
      <c r="C20" s="24" t="s">
        <v>760</v>
      </c>
      <c r="D20" s="24" t="s">
        <v>489</v>
      </c>
      <c r="E20" s="24" t="s">
        <v>758</v>
      </c>
      <c r="F20" s="24" t="s">
        <v>628</v>
      </c>
      <c r="G20" s="24" t="s">
        <v>69</v>
      </c>
      <c r="H20" s="24" t="s">
        <v>70</v>
      </c>
      <c r="I20" s="27" t="s">
        <v>94</v>
      </c>
      <c r="J20" s="24" t="s">
        <v>72</v>
      </c>
      <c r="L20" s="24" t="s">
        <v>186</v>
      </c>
      <c r="P20" s="24" t="s">
        <v>245</v>
      </c>
    </row>
    <row r="21" spans="1:18" ht="403.2">
      <c r="A21" s="7" t="s">
        <v>1143</v>
      </c>
      <c r="B21" s="39" t="s">
        <v>1145</v>
      </c>
      <c r="C21" s="39" t="s">
        <v>1146</v>
      </c>
      <c r="D21" s="21" t="s">
        <v>1147</v>
      </c>
      <c r="E21" s="5" t="s">
        <v>488</v>
      </c>
      <c r="F21" s="5" t="s">
        <v>1148</v>
      </c>
      <c r="G21" s="6" t="s">
        <v>45</v>
      </c>
      <c r="H21" s="6" t="s">
        <v>51</v>
      </c>
      <c r="I21" s="6" t="s">
        <v>56</v>
      </c>
      <c r="J21" s="6" t="s">
        <v>61</v>
      </c>
    </row>
    <row r="22" spans="1:18" ht="409.6">
      <c r="A22" s="35" t="s">
        <v>1143</v>
      </c>
      <c r="B22" s="39" t="s">
        <v>1145</v>
      </c>
      <c r="C22" s="39" t="s">
        <v>1146</v>
      </c>
      <c r="D22" s="21" t="s">
        <v>1149</v>
      </c>
      <c r="E22" s="5" t="s">
        <v>490</v>
      </c>
      <c r="F22" s="5" t="s">
        <v>1150</v>
      </c>
      <c r="G22" s="6" t="s">
        <v>45</v>
      </c>
      <c r="H22" s="6" t="s">
        <v>51</v>
      </c>
      <c r="I22" s="6" t="s">
        <v>56</v>
      </c>
      <c r="J22" s="6" t="s">
        <v>61</v>
      </c>
      <c r="P22" s="39" t="s">
        <v>263</v>
      </c>
      <c r="Q22" s="3" t="s">
        <v>320</v>
      </c>
      <c r="R22" s="40" t="s">
        <v>326</v>
      </c>
    </row>
    <row r="23" spans="1:18" ht="144">
      <c r="A23" s="35" t="s">
        <v>1143</v>
      </c>
      <c r="B23" s="39" t="s">
        <v>1145</v>
      </c>
      <c r="C23" s="39" t="s">
        <v>1146</v>
      </c>
      <c r="D23" s="21" t="s">
        <v>1151</v>
      </c>
      <c r="E23" s="5" t="s">
        <v>491</v>
      </c>
      <c r="F23" s="5"/>
      <c r="G23" s="6" t="s">
        <v>45</v>
      </c>
      <c r="H23" s="6" t="s">
        <v>51</v>
      </c>
      <c r="I23" s="6" t="s">
        <v>56</v>
      </c>
      <c r="J23" s="6" t="s">
        <v>61</v>
      </c>
      <c r="P23" s="39" t="s">
        <v>263</v>
      </c>
      <c r="Q23" s="3" t="s">
        <v>324</v>
      </c>
      <c r="R23" s="40" t="s">
        <v>323</v>
      </c>
    </row>
    <row r="24" spans="1:18" ht="201.6">
      <c r="A24" s="18" t="s">
        <v>1152</v>
      </c>
      <c r="B24" s="39" t="s">
        <v>1145</v>
      </c>
      <c r="C24" s="35" t="s">
        <v>1153</v>
      </c>
      <c r="D24" s="21" t="s">
        <v>1154</v>
      </c>
      <c r="E24" s="5" t="s">
        <v>488</v>
      </c>
      <c r="F24" s="5"/>
      <c r="G24" s="6" t="s">
        <v>45</v>
      </c>
      <c r="H24" s="6" t="s">
        <v>51</v>
      </c>
      <c r="I24" s="6" t="s">
        <v>56</v>
      </c>
      <c r="J24" s="6" t="s">
        <v>61</v>
      </c>
      <c r="P24" s="39" t="s">
        <v>263</v>
      </c>
      <c r="Q24" s="3" t="s">
        <v>320</v>
      </c>
      <c r="R24" s="40" t="s">
        <v>325</v>
      </c>
    </row>
    <row r="25" spans="1:18" ht="187.2">
      <c r="A25" s="35" t="s">
        <v>1152</v>
      </c>
      <c r="B25" s="39" t="s">
        <v>1145</v>
      </c>
      <c r="C25" s="35" t="s">
        <v>1153</v>
      </c>
      <c r="D25" s="21" t="s">
        <v>1155</v>
      </c>
      <c r="E25" s="5" t="s">
        <v>490</v>
      </c>
      <c r="F25" s="5"/>
      <c r="G25" s="6" t="s">
        <v>45</v>
      </c>
      <c r="H25" s="6" t="s">
        <v>51</v>
      </c>
      <c r="I25" s="6" t="s">
        <v>56</v>
      </c>
      <c r="J25" s="6" t="s">
        <v>61</v>
      </c>
      <c r="P25" s="39" t="s">
        <v>263</v>
      </c>
      <c r="Q25" s="3" t="s">
        <v>320</v>
      </c>
      <c r="R25" s="40" t="s">
        <v>319</v>
      </c>
    </row>
    <row r="26" spans="1:18" ht="409.6">
      <c r="A26" s="18" t="s">
        <v>1156</v>
      </c>
      <c r="B26" s="35" t="s">
        <v>1157</v>
      </c>
      <c r="C26" s="35" t="s">
        <v>1158</v>
      </c>
      <c r="D26" s="21" t="s">
        <v>1159</v>
      </c>
      <c r="E26" s="5" t="s">
        <v>488</v>
      </c>
      <c r="F26" s="5"/>
      <c r="G26" s="6" t="s">
        <v>45</v>
      </c>
      <c r="H26" s="6" t="s">
        <v>51</v>
      </c>
      <c r="I26" s="6" t="s">
        <v>56</v>
      </c>
      <c r="J26" s="6" t="s">
        <v>61</v>
      </c>
      <c r="P26" s="39" t="s">
        <v>263</v>
      </c>
      <c r="Q26" s="3" t="s">
        <v>324</v>
      </c>
      <c r="R26" s="40" t="s">
        <v>329</v>
      </c>
    </row>
    <row r="27" spans="1:18" ht="409.6">
      <c r="A27" s="35" t="s">
        <v>1156</v>
      </c>
      <c r="B27" s="35" t="s">
        <v>1157</v>
      </c>
      <c r="C27" s="35" t="s">
        <v>1158</v>
      </c>
      <c r="D27" s="21" t="s">
        <v>1160</v>
      </c>
      <c r="E27" s="5" t="s">
        <v>490</v>
      </c>
      <c r="F27" s="5" t="s">
        <v>1161</v>
      </c>
      <c r="G27" s="6" t="s">
        <v>45</v>
      </c>
      <c r="H27" s="6" t="s">
        <v>51</v>
      </c>
      <c r="I27" s="6" t="s">
        <v>56</v>
      </c>
      <c r="J27" s="6" t="s">
        <v>61</v>
      </c>
      <c r="P27" s="39" t="s">
        <v>263</v>
      </c>
      <c r="Q27" s="3" t="s">
        <v>324</v>
      </c>
      <c r="R27" s="40" t="s">
        <v>329</v>
      </c>
    </row>
    <row r="28" spans="1:18" ht="409.6">
      <c r="A28" s="35" t="s">
        <v>1156</v>
      </c>
      <c r="B28" s="35" t="s">
        <v>1157</v>
      </c>
      <c r="C28" s="35" t="s">
        <v>1158</v>
      </c>
      <c r="D28" s="21" t="s">
        <v>1162</v>
      </c>
      <c r="E28" s="5" t="s">
        <v>491</v>
      </c>
      <c r="F28" s="5"/>
      <c r="G28" s="6" t="s">
        <v>45</v>
      </c>
      <c r="H28" s="6" t="s">
        <v>51</v>
      </c>
      <c r="I28" s="6" t="s">
        <v>56</v>
      </c>
      <c r="J28" s="6" t="s">
        <v>61</v>
      </c>
      <c r="P28" s="39" t="s">
        <v>263</v>
      </c>
      <c r="Q28" s="3" t="s">
        <v>328</v>
      </c>
      <c r="R28" s="40" t="s">
        <v>327</v>
      </c>
    </row>
    <row r="29" spans="1:18" ht="288">
      <c r="A29" s="35" t="s">
        <v>1166</v>
      </c>
      <c r="B29" s="35" t="s">
        <v>1157</v>
      </c>
      <c r="C29" s="35" t="s">
        <v>1163</v>
      </c>
      <c r="D29" s="21" t="s">
        <v>1164</v>
      </c>
      <c r="E29" s="5" t="s">
        <v>488</v>
      </c>
      <c r="F29" s="4"/>
      <c r="G29" s="6" t="s">
        <v>45</v>
      </c>
      <c r="H29" s="6" t="s">
        <v>51</v>
      </c>
      <c r="I29" s="6" t="s">
        <v>56</v>
      </c>
      <c r="J29" s="6" t="s">
        <v>61</v>
      </c>
      <c r="L29" s="2">
        <v>3</v>
      </c>
      <c r="N29" s="1" t="s">
        <v>478</v>
      </c>
      <c r="P29" s="39" t="s">
        <v>252</v>
      </c>
      <c r="Q29" s="3" t="s">
        <v>318</v>
      </c>
      <c r="R29" s="40" t="s">
        <v>317</v>
      </c>
    </row>
    <row r="30" spans="1:18" ht="288">
      <c r="A30" s="35" t="s">
        <v>1166</v>
      </c>
      <c r="B30" s="35" t="s">
        <v>1157</v>
      </c>
      <c r="C30" s="35" t="s">
        <v>1163</v>
      </c>
      <c r="D30" s="21" t="s">
        <v>1165</v>
      </c>
      <c r="E30" s="5" t="s">
        <v>490</v>
      </c>
      <c r="F30" s="5"/>
      <c r="G30" s="6" t="s">
        <v>45</v>
      </c>
      <c r="H30" s="6" t="s">
        <v>51</v>
      </c>
      <c r="I30" s="6" t="s">
        <v>56</v>
      </c>
      <c r="J30" s="6" t="s">
        <v>61</v>
      </c>
      <c r="L30" s="2">
        <v>2</v>
      </c>
      <c r="M30" s="2" t="s">
        <v>221</v>
      </c>
      <c r="N30" s="3" t="s">
        <v>222</v>
      </c>
      <c r="P30" s="39" t="s">
        <v>252</v>
      </c>
      <c r="Q30" s="3" t="s">
        <v>318</v>
      </c>
      <c r="R30" s="40" t="s">
        <v>317</v>
      </c>
    </row>
    <row r="31" spans="1:18" ht="129.6">
      <c r="A31" s="35" t="s">
        <v>1167</v>
      </c>
      <c r="B31" s="35" t="s">
        <v>1157</v>
      </c>
      <c r="C31" s="35" t="s">
        <v>1168</v>
      </c>
      <c r="D31" s="21" t="s">
        <v>1169</v>
      </c>
      <c r="E31" s="5" t="s">
        <v>488</v>
      </c>
      <c r="F31" s="5"/>
      <c r="G31" s="6" t="s">
        <v>45</v>
      </c>
      <c r="H31" s="6" t="s">
        <v>51</v>
      </c>
      <c r="I31" s="6" t="s">
        <v>56</v>
      </c>
      <c r="J31" s="6" t="s">
        <v>61</v>
      </c>
      <c r="P31" s="39" t="s">
        <v>252</v>
      </c>
      <c r="Q31" s="3" t="s">
        <v>322</v>
      </c>
      <c r="R31" s="40" t="s">
        <v>321</v>
      </c>
    </row>
    <row r="32" spans="1:18" ht="409.6">
      <c r="A32" s="35" t="s">
        <v>1167</v>
      </c>
      <c r="B32" s="35" t="s">
        <v>1157</v>
      </c>
      <c r="C32" s="35" t="s">
        <v>1168</v>
      </c>
      <c r="D32" s="21" t="s">
        <v>1170</v>
      </c>
      <c r="E32" s="5" t="s">
        <v>490</v>
      </c>
      <c r="F32" s="5"/>
      <c r="G32" s="6" t="s">
        <v>45</v>
      </c>
      <c r="H32" s="6" t="s">
        <v>51</v>
      </c>
      <c r="I32" s="6" t="s">
        <v>56</v>
      </c>
      <c r="J32" s="6" t="s">
        <v>61</v>
      </c>
      <c r="P32" s="39" t="s">
        <v>252</v>
      </c>
      <c r="Q32" s="3" t="s">
        <v>446</v>
      </c>
      <c r="R32" s="40" t="s">
        <v>445</v>
      </c>
    </row>
    <row r="33" spans="1:16">
      <c r="L33" s="2">
        <f>AVERAGE(L21:L32)</f>
        <v>2.5</v>
      </c>
      <c r="M33" s="36" t="s">
        <v>428</v>
      </c>
    </row>
    <row r="34" spans="1:16" ht="57.6">
      <c r="F34" s="2" t="s">
        <v>17</v>
      </c>
      <c r="H34" s="17" t="e">
        <f>AVERAGE(#REF!)</f>
        <v>#REF!</v>
      </c>
      <c r="I34" s="17" t="e">
        <f>1-H34</f>
        <v>#REF!</v>
      </c>
      <c r="M34" s="5" t="s">
        <v>17</v>
      </c>
      <c r="O34" s="17" t="e">
        <f xml:space="preserve"> AVERAGE(#REF!,#REF!,#REF!,#REF!)</f>
        <v>#REF!</v>
      </c>
      <c r="P34" s="17" t="e">
        <f>1-O34</f>
        <v>#REF!</v>
      </c>
    </row>
    <row r="35" spans="1:16" ht="57.6">
      <c r="F35" s="5" t="s">
        <v>3</v>
      </c>
      <c r="G35" s="5"/>
      <c r="H35" s="17" t="e">
        <f>AVERAGE(#REF!)</f>
        <v>#REF!</v>
      </c>
      <c r="I35" s="17" t="e">
        <f>1-H35</f>
        <v>#REF!</v>
      </c>
      <c r="M35" s="5" t="s">
        <v>3</v>
      </c>
      <c r="N35" s="5"/>
      <c r="O35" s="17" t="e">
        <f xml:space="preserve"> AVERAGE(#REF!,#REF!,#REF!,#REF!)</f>
        <v>#REF!</v>
      </c>
      <c r="P35" s="17" t="e">
        <f>1-O35</f>
        <v>#REF!</v>
      </c>
    </row>
    <row r="36" spans="1:16" ht="57.6">
      <c r="F36" s="5" t="s">
        <v>4</v>
      </c>
      <c r="G36" s="5"/>
      <c r="H36" s="17" t="e">
        <f>AVERAGE(#REF!)</f>
        <v>#REF!</v>
      </c>
      <c r="I36" s="17" t="e">
        <f>1-H36</f>
        <v>#REF!</v>
      </c>
      <c r="M36" s="5" t="s">
        <v>4</v>
      </c>
      <c r="N36" s="5"/>
      <c r="O36" s="17" t="e">
        <f xml:space="preserve"> AVERAGE(#REF!)</f>
        <v>#REF!</v>
      </c>
      <c r="P36" s="17" t="e">
        <f>1-O36</f>
        <v>#REF!</v>
      </c>
    </row>
    <row r="37" spans="1:16" ht="57.6">
      <c r="F37" s="5" t="s">
        <v>5</v>
      </c>
      <c r="G37" s="5"/>
      <c r="H37" s="17" t="e">
        <f>AVERAGE(#REF!)</f>
        <v>#REF!</v>
      </c>
      <c r="I37" s="17" t="e">
        <f>1-H37</f>
        <v>#REF!</v>
      </c>
      <c r="M37" s="5" t="s">
        <v>5</v>
      </c>
      <c r="N37" s="5"/>
      <c r="O37" s="17" t="e">
        <f xml:space="preserve">  AVERAGE(#REF!)</f>
        <v>#REF!</v>
      </c>
      <c r="P37" s="17" t="e">
        <f>1-O37</f>
        <v>#REF!</v>
      </c>
    </row>
    <row r="38" spans="1:16" ht="72">
      <c r="F38" s="5" t="s">
        <v>6</v>
      </c>
      <c r="G38" s="5"/>
      <c r="H38" s="17" t="e">
        <f>AVERAGE(H34:H37)</f>
        <v>#REF!</v>
      </c>
      <c r="I38" s="17" t="e">
        <f>1-H38</f>
        <v>#REF!</v>
      </c>
      <c r="M38" s="5" t="s">
        <v>6</v>
      </c>
      <c r="N38" s="5"/>
      <c r="O38" s="17" t="e">
        <f>AVERAGE(O34:O37)</f>
        <v>#REF!</v>
      </c>
      <c r="P38" s="17" t="e">
        <f>1-O38</f>
        <v>#REF!</v>
      </c>
    </row>
    <row r="40" spans="1:16" ht="30" customHeight="1">
      <c r="A40" s="68" t="s">
        <v>43</v>
      </c>
      <c r="B40" s="68"/>
      <c r="C40" s="68"/>
      <c r="D40" s="68"/>
      <c r="E40" s="68"/>
      <c r="F40" s="68"/>
      <c r="G40" s="68"/>
      <c r="H40" s="68"/>
      <c r="I40" s="68"/>
      <c r="J40" s="68"/>
      <c r="K40" s="68"/>
      <c r="L40" s="68"/>
      <c r="M40" s="68"/>
    </row>
  </sheetData>
  <mergeCells count="2">
    <mergeCell ref="A40:M40"/>
    <mergeCell ref="A1:J1"/>
  </mergeCells>
  <hyperlinks>
    <hyperlink ref="A40" r:id="rId1" display="http://creativecommons.org/licenses/by-sa/4.0/"/>
  </hyperlinks>
  <pageMargins left="0.7" right="0.7" top="0.75" bottom="0.75" header="0.3" footer="0.3"/>
  <pageSetup scale="24"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186" operator="equal" id="{48464647-7F2C-4551-B55B-2DF7CDE7B9DF}">
            <xm:f>Values!$A$8</xm:f>
            <x14:dxf>
              <fill>
                <patternFill>
                  <bgColor rgb="FF27AE60"/>
                </patternFill>
              </fill>
            </x14:dxf>
          </x14:cfRule>
          <x14:cfRule type="cellIs" priority="187" operator="equal" id="{698FEDE2-6745-42CA-B8CD-2E772F8731D6}">
            <xm:f>Values!$A$7</xm:f>
            <x14:dxf>
              <fill>
                <patternFill>
                  <bgColor rgb="FFF1C40F"/>
                </patternFill>
              </fill>
            </x14:dxf>
          </x14:cfRule>
          <x14:cfRule type="cellIs" priority="188" operator="equal" id="{7E90B837-F1AE-4A59-9B23-9356380EA4CE}">
            <xm:f>Values!$A$6</xm:f>
            <x14:dxf>
              <fill>
                <patternFill>
                  <bgColor rgb="FFF39C12"/>
                </patternFill>
              </fill>
            </x14:dxf>
          </x14:cfRule>
          <x14:cfRule type="cellIs" priority="189" operator="equal" id="{202DA666-8599-438C-B4D8-8DC4EAC20DD7}">
            <xm:f>Values!$A$5</xm:f>
            <x14:dxf>
              <fill>
                <patternFill>
                  <bgColor rgb="FFE67E22"/>
                </patternFill>
              </fill>
            </x14:dxf>
          </x14:cfRule>
          <x14:cfRule type="cellIs" priority="190" operator="equal" id="{3E67E1C2-2D2C-4A82-81C6-6F18AB2CDDCF}">
            <xm:f>Values!$A$4</xm:f>
            <x14:dxf>
              <fill>
                <patternFill>
                  <bgColor rgb="FFE74C3C"/>
                </patternFill>
              </fill>
            </x14:dxf>
          </x14:cfRule>
          <xm:sqref>G21:G25 G28:G30</xm:sqref>
        </x14:conditionalFormatting>
        <x14:conditionalFormatting xmlns:xm="http://schemas.microsoft.com/office/excel/2006/main">
          <x14:cfRule type="cellIs" priority="171" operator="equal" id="{55A898D5-9AAA-4544-A4F8-DDD04F71B9F3}">
            <xm:f>Values!$A$15</xm:f>
            <x14:dxf>
              <fill>
                <patternFill>
                  <bgColor rgb="FF27AE60"/>
                </patternFill>
              </fill>
            </x14:dxf>
          </x14:cfRule>
          <x14:cfRule type="cellIs" priority="182" operator="equal" id="{07A731EE-FE6D-4FC2-8D82-61783DDF79A9}">
            <xm:f>Values!$A$14</xm:f>
            <x14:dxf>
              <fill>
                <patternFill>
                  <bgColor rgb="FFF1C40F"/>
                </patternFill>
              </fill>
            </x14:dxf>
          </x14:cfRule>
          <x14:cfRule type="cellIs" priority="183" operator="equal" id="{14D9B13B-1C40-48B1-A874-856C7DE8C2B6}">
            <xm:f>Values!$A$13</xm:f>
            <x14:dxf>
              <fill>
                <patternFill>
                  <bgColor rgb="FFF39C12"/>
                </patternFill>
              </fill>
            </x14:dxf>
          </x14:cfRule>
          <x14:cfRule type="cellIs" priority="184" operator="equal" id="{80F94C52-CDFE-4BE3-9155-6A1577D86449}">
            <xm:f>Values!$A$12</xm:f>
            <x14:dxf>
              <fill>
                <patternFill>
                  <bgColor rgb="FFE67E22"/>
                </patternFill>
              </fill>
            </x14:dxf>
          </x14:cfRule>
          <x14:cfRule type="cellIs" priority="185" operator="equal" id="{63DCEDB2-8A63-4783-9BFC-66E23919CF4A}">
            <xm:f>Values!$A$11</xm:f>
            <x14:dxf>
              <fill>
                <patternFill>
                  <bgColor rgb="FFE74C3C"/>
                </patternFill>
              </fill>
            </x14:dxf>
          </x14:cfRule>
          <xm:sqref>H21:H25 H28:H30</xm:sqref>
        </x14:conditionalFormatting>
        <x14:conditionalFormatting xmlns:xm="http://schemas.microsoft.com/office/excel/2006/main">
          <x14:cfRule type="cellIs" priority="172" operator="equal" id="{7FA053AE-BEC9-440C-B388-98A2BEE37259}">
            <xm:f>Values!$A$22</xm:f>
            <x14:dxf>
              <fill>
                <patternFill>
                  <bgColor rgb="FF27B060"/>
                </patternFill>
              </fill>
            </x14:dxf>
          </x14:cfRule>
          <x14:cfRule type="cellIs" priority="178" operator="equal" id="{3DD7EE5D-C420-4A6A-8165-BC91F68B4BEF}">
            <xm:f>Values!$A$21</xm:f>
            <x14:dxf>
              <fill>
                <patternFill>
                  <bgColor rgb="FFF1C40F"/>
                </patternFill>
              </fill>
            </x14:dxf>
          </x14:cfRule>
          <x14:cfRule type="cellIs" priority="179" operator="equal" id="{A56EC4A0-34D4-45F1-816C-02D5CF45BDB6}">
            <xm:f>Values!$A$20</xm:f>
            <x14:dxf>
              <fill>
                <patternFill>
                  <bgColor rgb="FFF39C12"/>
                </patternFill>
              </fill>
            </x14:dxf>
          </x14:cfRule>
          <x14:cfRule type="cellIs" priority="180" operator="equal" id="{252F4DD9-2CA5-4210-8096-6BFF6C434B54}">
            <xm:f>Values!$A$19</xm:f>
            <x14:dxf>
              <fill>
                <patternFill>
                  <bgColor rgb="FFE67E22"/>
                </patternFill>
              </fill>
            </x14:dxf>
          </x14:cfRule>
          <x14:cfRule type="cellIs" priority="181" operator="equal" id="{53B8A79B-197F-40FB-AD55-40CA6694FA35}">
            <xm:f>Values!$A$18</xm:f>
            <x14:dxf>
              <fill>
                <patternFill>
                  <bgColor rgb="FFE74C3C"/>
                </patternFill>
              </fill>
            </x14:dxf>
          </x14:cfRule>
          <xm:sqref>I22:I25 I28:I30</xm:sqref>
        </x14:conditionalFormatting>
        <x14:conditionalFormatting xmlns:xm="http://schemas.microsoft.com/office/excel/2006/main">
          <x14:cfRule type="cellIs" priority="173" operator="equal" id="{0F297CE9-F905-46AC-BB3C-C11644C2B7DC}">
            <xm:f>Values!$A$29</xm:f>
            <x14:dxf>
              <fill>
                <patternFill>
                  <bgColor rgb="FF27AE60"/>
                </patternFill>
              </fill>
            </x14:dxf>
          </x14:cfRule>
          <x14:cfRule type="cellIs" priority="175" operator="equal" id="{028C6CA1-9181-42F8-B138-0E22E722D7A9}">
            <xm:f>Values!$A$27</xm:f>
            <x14:dxf>
              <fill>
                <patternFill>
                  <bgColor rgb="FFF39C12"/>
                </patternFill>
              </fill>
            </x14:dxf>
          </x14:cfRule>
          <x14:cfRule type="cellIs" priority="176" operator="equal" id="{A72308D4-E38A-4840-A4D3-640F6ACA408E}">
            <xm:f>Values!$A$26</xm:f>
            <x14:dxf>
              <fill>
                <patternFill>
                  <bgColor rgb="FFE67E22"/>
                </patternFill>
              </fill>
            </x14:dxf>
          </x14:cfRule>
          <x14:cfRule type="cellIs" priority="177" operator="equal" id="{FB93BD61-16D9-4909-A151-AB5689EA8AE6}">
            <xm:f>Values!$A$25</xm:f>
            <x14:dxf>
              <fill>
                <patternFill>
                  <bgColor rgb="FFE74C3C"/>
                </patternFill>
              </fill>
            </x14:dxf>
          </x14:cfRule>
          <xm:sqref>J22:J25 J28:J30</xm:sqref>
        </x14:conditionalFormatting>
        <x14:conditionalFormatting xmlns:xm="http://schemas.microsoft.com/office/excel/2006/main">
          <x14:cfRule type="cellIs" priority="174" operator="equal" id="{381EC3B8-AA9F-4F3D-8F9A-D44A53316635}">
            <xm:f>Values!$A$28</xm:f>
            <x14:dxf>
              <fill>
                <patternFill>
                  <bgColor rgb="FFF1C40F"/>
                </patternFill>
              </fill>
            </x14:dxf>
          </x14:cfRule>
          <xm:sqref>J22:J25 J28:J30</xm:sqref>
        </x14:conditionalFormatting>
        <x14:conditionalFormatting xmlns:xm="http://schemas.microsoft.com/office/excel/2006/main">
          <x14:cfRule type="cellIs" priority="166" operator="equal" id="{4D3213A9-4B6E-4CB0-A6E9-BD84E732CE18}">
            <xm:f>Values!$A$8</xm:f>
            <x14:dxf>
              <fill>
                <patternFill>
                  <bgColor rgb="FF27AE60"/>
                </patternFill>
              </fill>
            </x14:dxf>
          </x14:cfRule>
          <x14:cfRule type="cellIs" priority="167" operator="equal" id="{943ECA62-31A7-47AB-BF18-C626F0C0B3C4}">
            <xm:f>Values!$A$7</xm:f>
            <x14:dxf>
              <fill>
                <patternFill>
                  <bgColor rgb="FFF1C40F"/>
                </patternFill>
              </fill>
            </x14:dxf>
          </x14:cfRule>
          <x14:cfRule type="cellIs" priority="168" operator="equal" id="{6E0EFBF6-6F7B-480A-982A-A2E2B725F050}">
            <xm:f>Values!$A$6</xm:f>
            <x14:dxf>
              <fill>
                <patternFill>
                  <bgColor rgb="FFF39C12"/>
                </patternFill>
              </fill>
            </x14:dxf>
          </x14:cfRule>
          <x14:cfRule type="cellIs" priority="169" operator="equal" id="{D685A4DE-E1DF-4533-B608-1886880D5CFD}">
            <xm:f>Values!$A$5</xm:f>
            <x14:dxf>
              <fill>
                <patternFill>
                  <bgColor rgb="FFE67E22"/>
                </patternFill>
              </fill>
            </x14:dxf>
          </x14:cfRule>
          <x14:cfRule type="cellIs" priority="170" operator="equal" id="{2B01776A-E880-4138-B65F-2EF6628E84FE}">
            <xm:f>Values!$A$4</xm:f>
            <x14:dxf>
              <fill>
                <patternFill>
                  <bgColor rgb="FFE74C3C"/>
                </patternFill>
              </fill>
            </x14:dxf>
          </x14:cfRule>
          <xm:sqref>G26:G27</xm:sqref>
        </x14:conditionalFormatting>
        <x14:conditionalFormatting xmlns:xm="http://schemas.microsoft.com/office/excel/2006/main">
          <x14:cfRule type="cellIs" priority="151" operator="equal" id="{0A6488F7-90D4-445F-A792-7CA2021F505F}">
            <xm:f>Values!$A$15</xm:f>
            <x14:dxf>
              <fill>
                <patternFill>
                  <bgColor rgb="FF27AE60"/>
                </patternFill>
              </fill>
            </x14:dxf>
          </x14:cfRule>
          <x14:cfRule type="cellIs" priority="162" operator="equal" id="{C251E4A2-7BC9-456C-A040-6EE89620E6D7}">
            <xm:f>Values!$A$14</xm:f>
            <x14:dxf>
              <fill>
                <patternFill>
                  <bgColor rgb="FFF1C40F"/>
                </patternFill>
              </fill>
            </x14:dxf>
          </x14:cfRule>
          <x14:cfRule type="cellIs" priority="163" operator="equal" id="{1C9B005F-0EBB-4303-9A45-708C6CC66567}">
            <xm:f>Values!$A$13</xm:f>
            <x14:dxf>
              <fill>
                <patternFill>
                  <bgColor rgb="FFF39C12"/>
                </patternFill>
              </fill>
            </x14:dxf>
          </x14:cfRule>
          <x14:cfRule type="cellIs" priority="164" operator="equal" id="{B990879A-827B-418D-BC63-8BA2EB089E6D}">
            <xm:f>Values!$A$12</xm:f>
            <x14:dxf>
              <fill>
                <patternFill>
                  <bgColor rgb="FFE67E22"/>
                </patternFill>
              </fill>
            </x14:dxf>
          </x14:cfRule>
          <x14:cfRule type="cellIs" priority="165" operator="equal" id="{0E0CBF95-BFD0-44FD-90E2-526E96435678}">
            <xm:f>Values!$A$11</xm:f>
            <x14:dxf>
              <fill>
                <patternFill>
                  <bgColor rgb="FFE74C3C"/>
                </patternFill>
              </fill>
            </x14:dxf>
          </x14:cfRule>
          <xm:sqref>H26:H27</xm:sqref>
        </x14:conditionalFormatting>
        <x14:conditionalFormatting xmlns:xm="http://schemas.microsoft.com/office/excel/2006/main">
          <x14:cfRule type="cellIs" priority="152" operator="equal" id="{B8808207-0BE4-4ECA-A5BB-53C9D91E870C}">
            <xm:f>Values!$A$22</xm:f>
            <x14:dxf>
              <fill>
                <patternFill>
                  <bgColor rgb="FF27B060"/>
                </patternFill>
              </fill>
            </x14:dxf>
          </x14:cfRule>
          <x14:cfRule type="cellIs" priority="158" operator="equal" id="{5C7F0696-E3A7-4377-9973-CB136E316D92}">
            <xm:f>Values!$A$21</xm:f>
            <x14:dxf>
              <fill>
                <patternFill>
                  <bgColor rgb="FFF1C40F"/>
                </patternFill>
              </fill>
            </x14:dxf>
          </x14:cfRule>
          <x14:cfRule type="cellIs" priority="159" operator="equal" id="{B297A255-C885-46CD-A43C-61846BE1FD31}">
            <xm:f>Values!$A$20</xm:f>
            <x14:dxf>
              <fill>
                <patternFill>
                  <bgColor rgb="FFF39C12"/>
                </patternFill>
              </fill>
            </x14:dxf>
          </x14:cfRule>
          <x14:cfRule type="cellIs" priority="160" operator="equal" id="{E47B9CB8-9DD1-457C-8B03-B47C6F51A793}">
            <xm:f>Values!$A$19</xm:f>
            <x14:dxf>
              <fill>
                <patternFill>
                  <bgColor rgb="FFE67E22"/>
                </patternFill>
              </fill>
            </x14:dxf>
          </x14:cfRule>
          <x14:cfRule type="cellIs" priority="161" operator="equal" id="{EC6B5077-5DD6-45C8-966C-B315C7398B7C}">
            <xm:f>Values!$A$18</xm:f>
            <x14:dxf>
              <fill>
                <patternFill>
                  <bgColor rgb="FFE74C3C"/>
                </patternFill>
              </fill>
            </x14:dxf>
          </x14:cfRule>
          <xm:sqref>I26:I27</xm:sqref>
        </x14:conditionalFormatting>
        <x14:conditionalFormatting xmlns:xm="http://schemas.microsoft.com/office/excel/2006/main">
          <x14:cfRule type="cellIs" priority="153" operator="equal" id="{5FD98736-16FE-4067-B153-2D7BB05C2CEC}">
            <xm:f>Values!$A$29</xm:f>
            <x14:dxf>
              <fill>
                <patternFill>
                  <bgColor rgb="FF27AE60"/>
                </patternFill>
              </fill>
            </x14:dxf>
          </x14:cfRule>
          <x14:cfRule type="cellIs" priority="155" operator="equal" id="{F4FD000C-46B6-4263-85B3-8FB723DE70AF}">
            <xm:f>Values!$A$27</xm:f>
            <x14:dxf>
              <fill>
                <patternFill>
                  <bgColor rgb="FFF39C12"/>
                </patternFill>
              </fill>
            </x14:dxf>
          </x14:cfRule>
          <x14:cfRule type="cellIs" priority="156" operator="equal" id="{519C3846-35C8-4938-857D-23EC24BE969E}">
            <xm:f>Values!$A$26</xm:f>
            <x14:dxf>
              <fill>
                <patternFill>
                  <bgColor rgb="FFE67E22"/>
                </patternFill>
              </fill>
            </x14:dxf>
          </x14:cfRule>
          <x14:cfRule type="cellIs" priority="157" operator="equal" id="{CE688C24-828B-4EEC-9D59-89DBA584E669}">
            <xm:f>Values!$A$25</xm:f>
            <x14:dxf>
              <fill>
                <patternFill>
                  <bgColor rgb="FFE74C3C"/>
                </patternFill>
              </fill>
            </x14:dxf>
          </x14:cfRule>
          <xm:sqref>J26:J27</xm:sqref>
        </x14:conditionalFormatting>
        <x14:conditionalFormatting xmlns:xm="http://schemas.microsoft.com/office/excel/2006/main">
          <x14:cfRule type="cellIs" priority="154" operator="equal" id="{36BDA3D0-DD6C-43A5-ACEC-7D60DE993F9D}">
            <xm:f>Values!$A$28</xm:f>
            <x14:dxf>
              <fill>
                <patternFill>
                  <bgColor rgb="FFF1C40F"/>
                </patternFill>
              </fill>
            </x14:dxf>
          </x14:cfRule>
          <xm:sqref>J26:J27</xm:sqref>
        </x14:conditionalFormatting>
        <x14:conditionalFormatting xmlns:xm="http://schemas.microsoft.com/office/excel/2006/main">
          <x14:cfRule type="cellIs" priority="26" operator="equal" id="{9AF58A6C-2AA1-4313-BE69-F055C310ECAE}">
            <xm:f>Values!$A$8</xm:f>
            <x14:dxf>
              <fill>
                <patternFill>
                  <bgColor rgb="FF27AE60"/>
                </patternFill>
              </fill>
            </x14:dxf>
          </x14:cfRule>
          <x14:cfRule type="cellIs" priority="27" operator="equal" id="{61C800E2-B04D-48CC-9CD9-CDF66CBDA7F9}">
            <xm:f>Values!$A$7</xm:f>
            <x14:dxf>
              <fill>
                <patternFill>
                  <bgColor rgb="FFF1C40F"/>
                </patternFill>
              </fill>
            </x14:dxf>
          </x14:cfRule>
          <x14:cfRule type="cellIs" priority="28" operator="equal" id="{971A4EEC-4AC9-4A89-BD10-CFE227BC9372}">
            <xm:f>Values!$A$6</xm:f>
            <x14:dxf>
              <fill>
                <patternFill>
                  <bgColor rgb="FFF39C12"/>
                </patternFill>
              </fill>
            </x14:dxf>
          </x14:cfRule>
          <x14:cfRule type="cellIs" priority="29" operator="equal" id="{A198CDA9-149A-4B8B-B842-256623D590F4}">
            <xm:f>Values!$A$5</xm:f>
            <x14:dxf>
              <fill>
                <patternFill>
                  <bgColor rgb="FFE67E22"/>
                </patternFill>
              </fill>
            </x14:dxf>
          </x14:cfRule>
          <x14:cfRule type="cellIs" priority="30" operator="equal" id="{C65D9773-35E6-4FE7-B5DE-8FB5F5B43795}">
            <xm:f>Values!$A$4</xm:f>
            <x14:dxf>
              <fill>
                <patternFill>
                  <bgColor rgb="FFE74C3C"/>
                </patternFill>
              </fill>
            </x14:dxf>
          </x14:cfRule>
          <xm:sqref>G31:G32</xm:sqref>
        </x14:conditionalFormatting>
        <x14:conditionalFormatting xmlns:xm="http://schemas.microsoft.com/office/excel/2006/main">
          <x14:cfRule type="cellIs" priority="11" operator="equal" id="{BB701A31-0734-4D93-A7F8-CA015F04C1B2}">
            <xm:f>Values!$A$15</xm:f>
            <x14:dxf>
              <fill>
                <patternFill>
                  <bgColor rgb="FF27AE60"/>
                </patternFill>
              </fill>
            </x14:dxf>
          </x14:cfRule>
          <x14:cfRule type="cellIs" priority="22" operator="equal" id="{C770B309-C6DD-4287-A70F-28B8E8BFCA49}">
            <xm:f>Values!$A$14</xm:f>
            <x14:dxf>
              <fill>
                <patternFill>
                  <bgColor rgb="FFF1C40F"/>
                </patternFill>
              </fill>
            </x14:dxf>
          </x14:cfRule>
          <x14:cfRule type="cellIs" priority="23" operator="equal" id="{6B8DD01A-5595-49B8-B095-55A7576187C8}">
            <xm:f>Values!$A$13</xm:f>
            <x14:dxf>
              <fill>
                <patternFill>
                  <bgColor rgb="FFF39C12"/>
                </patternFill>
              </fill>
            </x14:dxf>
          </x14:cfRule>
          <x14:cfRule type="cellIs" priority="24" operator="equal" id="{0AD3238F-7417-41D8-A3E9-0D8FE5561DCA}">
            <xm:f>Values!$A$12</xm:f>
            <x14:dxf>
              <fill>
                <patternFill>
                  <bgColor rgb="FFE67E22"/>
                </patternFill>
              </fill>
            </x14:dxf>
          </x14:cfRule>
          <x14:cfRule type="cellIs" priority="25" operator="equal" id="{504914B0-305D-4856-AE56-2493E42DD40C}">
            <xm:f>Values!$A$11</xm:f>
            <x14:dxf>
              <fill>
                <patternFill>
                  <bgColor rgb="FFE74C3C"/>
                </patternFill>
              </fill>
            </x14:dxf>
          </x14:cfRule>
          <xm:sqref>H31:H32</xm:sqref>
        </x14:conditionalFormatting>
        <x14:conditionalFormatting xmlns:xm="http://schemas.microsoft.com/office/excel/2006/main">
          <x14:cfRule type="cellIs" priority="12" operator="equal" id="{20283FD7-EDEB-4672-A415-DF498BA86CB6}">
            <xm:f>Values!$A$22</xm:f>
            <x14:dxf>
              <fill>
                <patternFill>
                  <bgColor rgb="FF27B060"/>
                </patternFill>
              </fill>
            </x14:dxf>
          </x14:cfRule>
          <x14:cfRule type="cellIs" priority="18" operator="equal" id="{A1B594C9-BA07-4A1B-A7A2-E8EC1E6E9181}">
            <xm:f>Values!$A$21</xm:f>
            <x14:dxf>
              <fill>
                <patternFill>
                  <bgColor rgb="FFF1C40F"/>
                </patternFill>
              </fill>
            </x14:dxf>
          </x14:cfRule>
          <x14:cfRule type="cellIs" priority="19" operator="equal" id="{D77BB4BD-A421-4EBC-A20B-D032A56BF3EE}">
            <xm:f>Values!$A$20</xm:f>
            <x14:dxf>
              <fill>
                <patternFill>
                  <bgColor rgb="FFF39C12"/>
                </patternFill>
              </fill>
            </x14:dxf>
          </x14:cfRule>
          <x14:cfRule type="cellIs" priority="20" operator="equal" id="{D592637D-DC0D-4EE2-BF2B-46FE8EA511ED}">
            <xm:f>Values!$A$19</xm:f>
            <x14:dxf>
              <fill>
                <patternFill>
                  <bgColor rgb="FFE67E22"/>
                </patternFill>
              </fill>
            </x14:dxf>
          </x14:cfRule>
          <x14:cfRule type="cellIs" priority="21" operator="equal" id="{5F475539-0346-4122-87C8-7D15F7D413C7}">
            <xm:f>Values!$A$18</xm:f>
            <x14:dxf>
              <fill>
                <patternFill>
                  <bgColor rgb="FFE74C3C"/>
                </patternFill>
              </fill>
            </x14:dxf>
          </x14:cfRule>
          <xm:sqref>I31:I32</xm:sqref>
        </x14:conditionalFormatting>
        <x14:conditionalFormatting xmlns:xm="http://schemas.microsoft.com/office/excel/2006/main">
          <x14:cfRule type="cellIs" priority="13" operator="equal" id="{5353C334-760E-4847-8147-0DE8164CF871}">
            <xm:f>Values!$A$29</xm:f>
            <x14:dxf>
              <fill>
                <patternFill>
                  <bgColor rgb="FF27AE60"/>
                </patternFill>
              </fill>
            </x14:dxf>
          </x14:cfRule>
          <x14:cfRule type="cellIs" priority="15" operator="equal" id="{39C6020E-4552-4730-806F-AD774C7AAA30}">
            <xm:f>Values!$A$27</xm:f>
            <x14:dxf>
              <fill>
                <patternFill>
                  <bgColor rgb="FFF39C12"/>
                </patternFill>
              </fill>
            </x14:dxf>
          </x14:cfRule>
          <x14:cfRule type="cellIs" priority="16" operator="equal" id="{9B932D9C-9411-479B-8AE3-0D0EF72D89DD}">
            <xm:f>Values!$A$26</xm:f>
            <x14:dxf>
              <fill>
                <patternFill>
                  <bgColor rgb="FFE67E22"/>
                </patternFill>
              </fill>
            </x14:dxf>
          </x14:cfRule>
          <x14:cfRule type="cellIs" priority="17" operator="equal" id="{01B89883-66D3-406D-B8AD-B25919C96EAA}">
            <xm:f>Values!$A$25</xm:f>
            <x14:dxf>
              <fill>
                <patternFill>
                  <bgColor rgb="FFE74C3C"/>
                </patternFill>
              </fill>
            </x14:dxf>
          </x14:cfRule>
          <xm:sqref>J31:J32</xm:sqref>
        </x14:conditionalFormatting>
        <x14:conditionalFormatting xmlns:xm="http://schemas.microsoft.com/office/excel/2006/main">
          <x14:cfRule type="cellIs" priority="14" operator="equal" id="{B48DFA02-3B5F-4AB6-8B0B-4389F29DE547}">
            <xm:f>Values!$A$28</xm:f>
            <x14:dxf>
              <fill>
                <patternFill>
                  <bgColor rgb="FFF1C40F"/>
                </patternFill>
              </fill>
            </x14:dxf>
          </x14:cfRule>
          <xm:sqref>J31:J32</xm:sqref>
        </x14:conditionalFormatting>
        <x14:conditionalFormatting xmlns:xm="http://schemas.microsoft.com/office/excel/2006/main">
          <x14:cfRule type="cellIs" priority="6" operator="equal" id="{D7A3D606-67BB-4181-A32A-83FA865BF1F9}">
            <xm:f>Values!$A$22</xm:f>
            <x14:dxf>
              <fill>
                <patternFill>
                  <bgColor rgb="FF27B060"/>
                </patternFill>
              </fill>
            </x14:dxf>
          </x14:cfRule>
          <x14:cfRule type="cellIs" priority="7" operator="equal" id="{B1891D2A-6AD0-4E65-9CE4-AF33BBB50CB7}">
            <xm:f>Values!$A$21</xm:f>
            <x14:dxf>
              <fill>
                <patternFill>
                  <bgColor rgb="FFF1C40F"/>
                </patternFill>
              </fill>
            </x14:dxf>
          </x14:cfRule>
          <x14:cfRule type="cellIs" priority="8" operator="equal" id="{7DF2F290-9540-42EC-8B75-92DDA49EC0A5}">
            <xm:f>Values!$A$20</xm:f>
            <x14:dxf>
              <fill>
                <patternFill>
                  <bgColor rgb="FFF39C12"/>
                </patternFill>
              </fill>
            </x14:dxf>
          </x14:cfRule>
          <x14:cfRule type="cellIs" priority="9" operator="equal" id="{1E7859AE-E4F0-425D-9716-F61E3C7198E8}">
            <xm:f>Values!$A$19</xm:f>
            <x14:dxf>
              <fill>
                <patternFill>
                  <bgColor rgb="FFE67E22"/>
                </patternFill>
              </fill>
            </x14:dxf>
          </x14:cfRule>
          <x14:cfRule type="cellIs" priority="10" operator="equal" id="{8648C6F5-42F4-4178-9367-DEE77EEE94C3}">
            <xm:f>Values!$A$18</xm:f>
            <x14:dxf>
              <fill>
                <patternFill>
                  <bgColor rgb="FFE74C3C"/>
                </patternFill>
              </fill>
            </x14:dxf>
          </x14:cfRule>
          <xm:sqref>I21</xm:sqref>
        </x14:conditionalFormatting>
        <x14:conditionalFormatting xmlns:xm="http://schemas.microsoft.com/office/excel/2006/main">
          <x14:cfRule type="cellIs" priority="1" operator="equal" id="{8257513C-3274-410A-A9EC-F4FFF3706855}">
            <xm:f>Values!$A$29</xm:f>
            <x14:dxf>
              <fill>
                <patternFill>
                  <bgColor rgb="FF27AE60"/>
                </patternFill>
              </fill>
            </x14:dxf>
          </x14:cfRule>
          <x14:cfRule type="cellIs" priority="3" operator="equal" id="{1815909E-82ED-4B3E-9655-196D29E6E281}">
            <xm:f>Values!$A$27</xm:f>
            <x14:dxf>
              <fill>
                <patternFill>
                  <bgColor rgb="FFF39C12"/>
                </patternFill>
              </fill>
            </x14:dxf>
          </x14:cfRule>
          <x14:cfRule type="cellIs" priority="4" operator="equal" id="{64FC2A24-BFBA-495A-B1F9-370E4CE313DB}">
            <xm:f>Values!$A$26</xm:f>
            <x14:dxf>
              <fill>
                <patternFill>
                  <bgColor rgb="FFE67E22"/>
                </patternFill>
              </fill>
            </x14:dxf>
          </x14:cfRule>
          <x14:cfRule type="cellIs" priority="5" operator="equal" id="{09AE0F08-EDF5-42B0-873F-52364C73202F}">
            <xm:f>Values!$A$25</xm:f>
            <x14:dxf>
              <fill>
                <patternFill>
                  <bgColor rgb="FFE74C3C"/>
                </patternFill>
              </fill>
            </x14:dxf>
          </x14:cfRule>
          <xm:sqref>J21</xm:sqref>
        </x14:conditionalFormatting>
        <x14:conditionalFormatting xmlns:xm="http://schemas.microsoft.com/office/excel/2006/main">
          <x14:cfRule type="cellIs" priority="2" operator="equal" id="{6860566D-BA53-4E70-A41A-AA6442B29EAF}">
            <xm:f>Values!$A$28</xm:f>
            <x14:dxf>
              <fill>
                <patternFill>
                  <bgColor rgb="FFF1C40F"/>
                </patternFill>
              </fill>
            </x14:dxf>
          </x14:cfRule>
          <xm:sqref>J21</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J21:J32</xm:sqref>
        </x14:dataValidation>
        <x14:dataValidation type="list" allowBlank="1" showInputMessage="1" showErrorMessage="1">
          <x14:formula1>
            <xm:f>Values!$A$18:$A$22</xm:f>
          </x14:formula1>
          <xm:sqref>I21:I32</xm:sqref>
        </x14:dataValidation>
        <x14:dataValidation type="list" allowBlank="1" showInputMessage="1" showErrorMessage="1">
          <x14:formula1>
            <xm:f>Values!$A$11:$A$15</xm:f>
          </x14:formula1>
          <xm:sqref>H21:H32</xm:sqref>
        </x14:dataValidation>
        <x14:dataValidation type="list" allowBlank="1" showInputMessage="1" showErrorMessage="1">
          <x14:formula1>
            <xm:f>Values!$A$4:$A$8</xm:f>
          </x14:formula1>
          <xm:sqref>G21:G32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R39"/>
  <sheetViews>
    <sheetView topLeftCell="E19" zoomScale="60" zoomScaleNormal="60" workbookViewId="0">
      <selection activeCell="I23" sqref="I23"/>
    </sheetView>
  </sheetViews>
  <sheetFormatPr defaultColWidth="8.6640625" defaultRowHeight="14.4"/>
  <cols>
    <col min="1" max="1" width="8.6640625" style="3"/>
    <col min="2" max="2" width="27.5546875" style="3" customWidth="1"/>
    <col min="3" max="3" width="33.44140625" style="3" customWidth="1"/>
    <col min="4" max="4" width="71.33203125" style="3" customWidth="1"/>
    <col min="5" max="5" width="19.6640625" style="4" bestFit="1" customWidth="1"/>
    <col min="6" max="6" width="37.6640625" style="3" bestFit="1" customWidth="1"/>
    <col min="7" max="7" width="20.6640625" style="3" bestFit="1" customWidth="1"/>
    <col min="8" max="8" width="26.6640625" style="3" bestFit="1" customWidth="1"/>
    <col min="9" max="9" width="25" style="3" bestFit="1" customWidth="1"/>
    <col min="10" max="10" width="26.5546875" style="3" bestFit="1" customWidth="1"/>
    <col min="11" max="11" width="8.6640625" style="3"/>
    <col min="12" max="15" width="8.6640625" style="3" customWidth="1"/>
    <col min="16" max="16" width="13.44140625" style="3" bestFit="1" customWidth="1"/>
    <col min="17" max="17" width="34.88671875" style="3" customWidth="1"/>
    <col min="18" max="18" width="24.6640625" style="3" bestFit="1" customWidth="1"/>
    <col min="19" max="19" width="8.6640625" style="3"/>
    <col min="20" max="20" width="32.5546875" style="3" bestFit="1" customWidth="1"/>
    <col min="21" max="21" width="26.33203125" style="3" bestFit="1" customWidth="1"/>
    <col min="22" max="22" width="90" style="3" customWidth="1"/>
    <col min="23" max="16384" width="8.6640625" style="3"/>
  </cols>
  <sheetData>
    <row r="1" spans="1:10" ht="59.7" customHeight="1">
      <c r="A1" s="64" t="s">
        <v>1171</v>
      </c>
      <c r="B1" s="64"/>
      <c r="C1" s="64"/>
      <c r="D1" s="64"/>
      <c r="E1" s="64"/>
      <c r="F1" s="64"/>
      <c r="G1" s="64"/>
      <c r="H1" s="64"/>
      <c r="I1" s="64"/>
      <c r="J1" s="64"/>
    </row>
    <row r="3" spans="1:10">
      <c r="E3" s="3"/>
    </row>
    <row r="4" spans="1:10">
      <c r="E4" s="3"/>
    </row>
    <row r="5" spans="1:10">
      <c r="E5" s="23" t="s">
        <v>96</v>
      </c>
      <c r="F5" s="31" t="e">
        <f>H37</f>
        <v>#REF!</v>
      </c>
    </row>
    <row r="6" spans="1:10">
      <c r="E6" s="3"/>
    </row>
    <row r="7" spans="1:10">
      <c r="E7" s="29" t="s">
        <v>95</v>
      </c>
      <c r="F7" s="30" t="e">
        <f>I37</f>
        <v>#REF!</v>
      </c>
    </row>
    <row r="20" spans="1:18" s="28" customFormat="1" ht="28.8">
      <c r="A20" s="24" t="s">
        <v>0</v>
      </c>
      <c r="B20" s="24" t="s">
        <v>761</v>
      </c>
      <c r="C20" s="24" t="s">
        <v>760</v>
      </c>
      <c r="D20" s="24" t="s">
        <v>489</v>
      </c>
      <c r="E20" s="24" t="s">
        <v>758</v>
      </c>
      <c r="F20" s="24" t="s">
        <v>628</v>
      </c>
      <c r="G20" s="24" t="s">
        <v>69</v>
      </c>
      <c r="H20" s="24" t="s">
        <v>70</v>
      </c>
      <c r="I20" s="27" t="s">
        <v>94</v>
      </c>
      <c r="J20" s="24" t="s">
        <v>72</v>
      </c>
      <c r="L20" s="24" t="s">
        <v>186</v>
      </c>
      <c r="P20" s="24" t="s">
        <v>245</v>
      </c>
    </row>
    <row r="21" spans="1:18" ht="172.8">
      <c r="A21" s="7" t="s">
        <v>1172</v>
      </c>
      <c r="B21" s="39" t="s">
        <v>1173</v>
      </c>
      <c r="C21" s="39" t="s">
        <v>1174</v>
      </c>
      <c r="D21" s="19" t="s">
        <v>1175</v>
      </c>
      <c r="E21" s="5" t="s">
        <v>488</v>
      </c>
      <c r="F21" s="5"/>
      <c r="G21" s="6" t="s">
        <v>45</v>
      </c>
      <c r="H21" s="6" t="s">
        <v>51</v>
      </c>
      <c r="I21" s="6" t="s">
        <v>56</v>
      </c>
      <c r="J21" s="6" t="s">
        <v>61</v>
      </c>
      <c r="P21" s="39" t="s">
        <v>224</v>
      </c>
      <c r="Q21" s="3" t="s">
        <v>333</v>
      </c>
      <c r="R21" s="40" t="s">
        <v>332</v>
      </c>
    </row>
    <row r="22" spans="1:18" ht="316.8">
      <c r="A22" s="35" t="s">
        <v>1172</v>
      </c>
      <c r="B22" s="39" t="s">
        <v>1173</v>
      </c>
      <c r="C22" s="39" t="s">
        <v>1174</v>
      </c>
      <c r="D22" s="19" t="s">
        <v>1176</v>
      </c>
      <c r="E22" s="5" t="s">
        <v>490</v>
      </c>
      <c r="F22" s="5"/>
      <c r="G22" s="6" t="s">
        <v>45</v>
      </c>
      <c r="H22" s="6" t="s">
        <v>51</v>
      </c>
      <c r="I22" s="6" t="s">
        <v>56</v>
      </c>
      <c r="J22" s="6" t="s">
        <v>61</v>
      </c>
    </row>
    <row r="23" spans="1:18" ht="316.8">
      <c r="A23" s="18" t="s">
        <v>1177</v>
      </c>
      <c r="B23" s="39" t="s">
        <v>1173</v>
      </c>
      <c r="C23" s="39" t="s">
        <v>1178</v>
      </c>
      <c r="D23" s="19" t="s">
        <v>1179</v>
      </c>
      <c r="E23" s="5" t="s">
        <v>488</v>
      </c>
      <c r="F23" s="5"/>
      <c r="G23" s="6" t="s">
        <v>45</v>
      </c>
      <c r="H23" s="6" t="s">
        <v>51</v>
      </c>
      <c r="I23" s="6" t="s">
        <v>56</v>
      </c>
      <c r="J23" s="6" t="s">
        <v>61</v>
      </c>
      <c r="L23" s="2">
        <v>3</v>
      </c>
      <c r="N23" s="1" t="s">
        <v>478</v>
      </c>
      <c r="P23" s="39" t="s">
        <v>449</v>
      </c>
      <c r="Q23" s="1" t="s">
        <v>448</v>
      </c>
      <c r="R23" s="40" t="s">
        <v>447</v>
      </c>
    </row>
    <row r="24" spans="1:18" ht="216">
      <c r="A24" s="35" t="s">
        <v>1177</v>
      </c>
      <c r="B24" s="39" t="s">
        <v>1173</v>
      </c>
      <c r="C24" s="39" t="s">
        <v>1178</v>
      </c>
      <c r="D24" s="19" t="s">
        <v>1180</v>
      </c>
      <c r="E24" s="5" t="s">
        <v>490</v>
      </c>
      <c r="F24" s="5"/>
      <c r="G24" s="6" t="s">
        <v>45</v>
      </c>
      <c r="H24" s="6" t="s">
        <v>51</v>
      </c>
      <c r="I24" s="6" t="s">
        <v>56</v>
      </c>
      <c r="J24" s="6" t="s">
        <v>61</v>
      </c>
      <c r="L24" s="2"/>
    </row>
    <row r="25" spans="1:18" ht="409.6">
      <c r="A25" s="35" t="s">
        <v>1181</v>
      </c>
      <c r="B25" s="39" t="s">
        <v>1173</v>
      </c>
      <c r="C25" s="39" t="s">
        <v>1182</v>
      </c>
      <c r="D25" s="21" t="s">
        <v>1183</v>
      </c>
      <c r="E25" s="5" t="s">
        <v>488</v>
      </c>
      <c r="F25" s="5"/>
      <c r="G25" s="6" t="s">
        <v>45</v>
      </c>
      <c r="H25" s="6" t="s">
        <v>51</v>
      </c>
      <c r="I25" s="6" t="s">
        <v>56</v>
      </c>
      <c r="J25" s="6" t="s">
        <v>61</v>
      </c>
      <c r="L25" s="2">
        <v>3</v>
      </c>
      <c r="N25" s="1" t="s">
        <v>478</v>
      </c>
      <c r="P25" s="39" t="s">
        <v>263</v>
      </c>
      <c r="Q25" s="3" t="s">
        <v>320</v>
      </c>
      <c r="R25" s="40" t="s">
        <v>326</v>
      </c>
    </row>
    <row r="26" spans="1:18" ht="409.6">
      <c r="A26" s="35" t="s">
        <v>1181</v>
      </c>
      <c r="B26" s="39" t="s">
        <v>1173</v>
      </c>
      <c r="C26" s="39" t="s">
        <v>1182</v>
      </c>
      <c r="D26" s="22" t="s">
        <v>1184</v>
      </c>
      <c r="E26" s="5" t="s">
        <v>490</v>
      </c>
      <c r="F26" s="5"/>
      <c r="G26" s="6" t="s">
        <v>45</v>
      </c>
      <c r="H26" s="6" t="s">
        <v>51</v>
      </c>
      <c r="I26" s="6" t="s">
        <v>56</v>
      </c>
      <c r="J26" s="6" t="s">
        <v>61</v>
      </c>
      <c r="L26" s="2">
        <v>3</v>
      </c>
      <c r="M26" s="3" t="s">
        <v>199</v>
      </c>
      <c r="N26" s="3" t="s">
        <v>189</v>
      </c>
      <c r="P26" s="39" t="s">
        <v>252</v>
      </c>
      <c r="Q26" s="3" t="s">
        <v>331</v>
      </c>
      <c r="R26" s="40" t="s">
        <v>330</v>
      </c>
    </row>
    <row r="27" spans="1:18" ht="409.6">
      <c r="A27" s="35" t="s">
        <v>1181</v>
      </c>
      <c r="B27" s="39" t="s">
        <v>1173</v>
      </c>
      <c r="C27" s="39" t="s">
        <v>1182</v>
      </c>
      <c r="D27" s="22" t="s">
        <v>1185</v>
      </c>
      <c r="E27" s="5" t="s">
        <v>491</v>
      </c>
      <c r="F27" s="5"/>
      <c r="G27" s="6" t="s">
        <v>45</v>
      </c>
      <c r="H27" s="6" t="s">
        <v>51</v>
      </c>
      <c r="I27" s="6" t="s">
        <v>56</v>
      </c>
      <c r="J27" s="6" t="s">
        <v>61</v>
      </c>
      <c r="L27" s="2">
        <v>1</v>
      </c>
      <c r="M27" s="3" t="s">
        <v>200</v>
      </c>
      <c r="N27" s="3" t="s">
        <v>191</v>
      </c>
      <c r="P27" s="39" t="s">
        <v>336</v>
      </c>
      <c r="Q27" s="1" t="s">
        <v>335</v>
      </c>
      <c r="R27" s="40" t="s">
        <v>334</v>
      </c>
    </row>
    <row r="28" spans="1:18" ht="409.6">
      <c r="A28" s="35" t="s">
        <v>1186</v>
      </c>
      <c r="B28" s="39" t="s">
        <v>1173</v>
      </c>
      <c r="C28" s="39" t="s">
        <v>1187</v>
      </c>
      <c r="D28" s="22" t="s">
        <v>1188</v>
      </c>
      <c r="E28" s="5" t="s">
        <v>488</v>
      </c>
      <c r="F28" s="5"/>
      <c r="G28" s="6" t="s">
        <v>45</v>
      </c>
      <c r="H28" s="6" t="s">
        <v>51</v>
      </c>
      <c r="I28" s="6" t="s">
        <v>56</v>
      </c>
      <c r="J28" s="6" t="s">
        <v>61</v>
      </c>
      <c r="P28" s="39" t="s">
        <v>336</v>
      </c>
      <c r="Q28" s="1" t="s">
        <v>335</v>
      </c>
      <c r="R28" s="40" t="s">
        <v>334</v>
      </c>
    </row>
    <row r="29" spans="1:18" ht="302.39999999999998">
      <c r="A29" s="35" t="s">
        <v>1186</v>
      </c>
      <c r="B29" s="39" t="s">
        <v>1173</v>
      </c>
      <c r="C29" s="39" t="s">
        <v>1187</v>
      </c>
      <c r="D29" s="21" t="s">
        <v>1189</v>
      </c>
      <c r="E29" s="5" t="s">
        <v>490</v>
      </c>
      <c r="F29" s="5"/>
      <c r="G29" s="6" t="s">
        <v>45</v>
      </c>
      <c r="H29" s="6" t="s">
        <v>51</v>
      </c>
      <c r="I29" s="6" t="s">
        <v>56</v>
      </c>
      <c r="J29" s="6" t="s">
        <v>61</v>
      </c>
      <c r="P29" s="39" t="s">
        <v>314</v>
      </c>
      <c r="Q29" s="3" t="s">
        <v>342</v>
      </c>
      <c r="R29" s="40" t="s">
        <v>341</v>
      </c>
    </row>
    <row r="30" spans="1:18" ht="409.6">
      <c r="A30" s="35" t="s">
        <v>1190</v>
      </c>
      <c r="B30" s="39" t="s">
        <v>1173</v>
      </c>
      <c r="C30" s="39" t="s">
        <v>1191</v>
      </c>
      <c r="D30" s="22" t="s">
        <v>1192</v>
      </c>
      <c r="E30" s="5" t="s">
        <v>488</v>
      </c>
      <c r="F30" s="5"/>
      <c r="G30" s="6" t="s">
        <v>45</v>
      </c>
      <c r="H30" s="6" t="s">
        <v>51</v>
      </c>
      <c r="I30" s="6" t="s">
        <v>56</v>
      </c>
      <c r="J30" s="6" t="s">
        <v>61</v>
      </c>
      <c r="P30" s="39" t="s">
        <v>336</v>
      </c>
      <c r="Q30" s="1" t="s">
        <v>335</v>
      </c>
      <c r="R30" s="40" t="s">
        <v>334</v>
      </c>
    </row>
    <row r="31" spans="1:18" ht="409.6">
      <c r="A31" s="35" t="s">
        <v>1190</v>
      </c>
      <c r="B31" s="39" t="s">
        <v>1173</v>
      </c>
      <c r="C31" s="39" t="s">
        <v>1191</v>
      </c>
      <c r="D31" s="21" t="s">
        <v>1193</v>
      </c>
      <c r="E31" s="5" t="s">
        <v>490</v>
      </c>
      <c r="F31" s="5"/>
      <c r="G31" s="6" t="s">
        <v>45</v>
      </c>
      <c r="H31" s="6" t="s">
        <v>51</v>
      </c>
      <c r="I31" s="6" t="s">
        <v>56</v>
      </c>
      <c r="J31" s="6" t="s">
        <v>61</v>
      </c>
      <c r="P31" s="39" t="s">
        <v>314</v>
      </c>
      <c r="Q31" s="3" t="s">
        <v>342</v>
      </c>
      <c r="R31" s="40" t="s">
        <v>341</v>
      </c>
    </row>
    <row r="32" spans="1:18">
      <c r="L32" s="4">
        <f>AVERAGE(L21:L31)</f>
        <v>2.5</v>
      </c>
      <c r="M32" s="36" t="s">
        <v>428</v>
      </c>
    </row>
    <row r="33" spans="1:18" ht="57.6">
      <c r="F33" s="2" t="s">
        <v>17</v>
      </c>
      <c r="H33" s="17" t="e">
        <f>AVERAGE(#REF!)</f>
        <v>#REF!</v>
      </c>
      <c r="I33" s="17" t="e">
        <f>1-H33</f>
        <v>#REF!</v>
      </c>
      <c r="M33" s="5" t="s">
        <v>17</v>
      </c>
      <c r="O33" s="17" t="e">
        <f xml:space="preserve"> AVERAGE(#REF!,#REF!,#REF!)</f>
        <v>#REF!</v>
      </c>
      <c r="P33" s="17" t="e">
        <f>1-O33</f>
        <v>#REF!</v>
      </c>
    </row>
    <row r="34" spans="1:18" ht="57.6">
      <c r="F34" s="5" t="s">
        <v>3</v>
      </c>
      <c r="G34" s="5"/>
      <c r="H34" s="17" t="e">
        <f>AVERAGE(#REF!)</f>
        <v>#REF!</v>
      </c>
      <c r="I34" s="17" t="e">
        <f>1-H34</f>
        <v>#REF!</v>
      </c>
      <c r="M34" s="5" t="s">
        <v>3</v>
      </c>
      <c r="N34" s="5"/>
      <c r="O34" s="17" t="e">
        <f xml:space="preserve"> AVERAGE(#REF!,#REF!,#REF!)</f>
        <v>#REF!</v>
      </c>
      <c r="P34" s="17" t="e">
        <f>1-O34</f>
        <v>#REF!</v>
      </c>
    </row>
    <row r="35" spans="1:18" ht="57.6">
      <c r="F35" s="5" t="s">
        <v>4</v>
      </c>
      <c r="G35" s="5"/>
      <c r="H35" s="17" t="e">
        <f>AVERAGE(#REF!)</f>
        <v>#REF!</v>
      </c>
      <c r="I35" s="17" t="e">
        <f>1-H35</f>
        <v>#REF!</v>
      </c>
      <c r="M35" s="5" t="s">
        <v>4</v>
      </c>
      <c r="N35" s="5"/>
      <c r="O35" s="17" t="e">
        <f xml:space="preserve"> AVERAGE(#REF!,#REF!,#REF!)</f>
        <v>#REF!</v>
      </c>
      <c r="P35" s="17" t="e">
        <f>1-O35</f>
        <v>#REF!</v>
      </c>
    </row>
    <row r="36" spans="1:18" ht="57.6">
      <c r="F36" s="5" t="s">
        <v>5</v>
      </c>
      <c r="G36" s="5"/>
      <c r="H36" s="17" t="e">
        <f>AVERAGE(#REF!)</f>
        <v>#REF!</v>
      </c>
      <c r="I36" s="17" t="e">
        <f>1-H36</f>
        <v>#REF!</v>
      </c>
      <c r="M36" s="5" t="s">
        <v>5</v>
      </c>
      <c r="N36" s="5"/>
      <c r="O36" s="17" t="e">
        <f xml:space="preserve">  AVERAGE(#REF!,#REF!,#REF!)</f>
        <v>#REF!</v>
      </c>
      <c r="P36" s="17" t="e">
        <f>1-O36</f>
        <v>#REF!</v>
      </c>
    </row>
    <row r="37" spans="1:18" ht="72">
      <c r="F37" s="5" t="s">
        <v>6</v>
      </c>
      <c r="G37" s="5"/>
      <c r="H37" s="17" t="e">
        <f>AVERAGE(H33:H36)</f>
        <v>#REF!</v>
      </c>
      <c r="I37" s="17" t="e">
        <f>1-H37</f>
        <v>#REF!</v>
      </c>
      <c r="M37" s="5" t="s">
        <v>6</v>
      </c>
      <c r="N37" s="5"/>
      <c r="O37" s="17" t="e">
        <f>AVERAGE(O33:O36)</f>
        <v>#REF!</v>
      </c>
      <c r="P37" s="17" t="e">
        <f>1-O37</f>
        <v>#REF!</v>
      </c>
    </row>
    <row r="39" spans="1:18" ht="30" customHeight="1">
      <c r="A39" s="68" t="s">
        <v>43</v>
      </c>
      <c r="B39" s="68"/>
      <c r="C39" s="68"/>
      <c r="D39" s="68"/>
      <c r="E39" s="68"/>
      <c r="F39" s="68"/>
      <c r="G39" s="68"/>
      <c r="H39" s="68"/>
      <c r="I39" s="68"/>
      <c r="J39" s="68"/>
      <c r="K39" s="68"/>
      <c r="L39" s="68"/>
      <c r="M39" s="68"/>
      <c r="P39" s="39"/>
      <c r="Q39" s="39"/>
      <c r="R39" s="40"/>
    </row>
  </sheetData>
  <mergeCells count="2">
    <mergeCell ref="A39:M39"/>
    <mergeCell ref="A1:J1"/>
  </mergeCells>
  <hyperlinks>
    <hyperlink ref="A39" r:id="rId1" display="http://creativecommons.org/licenses/by-sa/4.0/"/>
  </hyperlinks>
  <pageMargins left="0.7" right="0.7" top="0.75" bottom="0.75" header="0.3" footer="0.3"/>
  <pageSetup scale="2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66" operator="equal" id="{1D618AD0-19E9-41CA-94D3-69D83955C91A}">
            <xm:f>Values!$A$8</xm:f>
            <x14:dxf>
              <fill>
                <patternFill>
                  <bgColor rgb="FF27AE60"/>
                </patternFill>
              </fill>
            </x14:dxf>
          </x14:cfRule>
          <x14:cfRule type="cellIs" priority="67" operator="equal" id="{FDD3BF8B-AE13-4501-85C1-3DB0109B9D4F}">
            <xm:f>Values!$A$7</xm:f>
            <x14:dxf>
              <fill>
                <patternFill>
                  <bgColor rgb="FFF1C40F"/>
                </patternFill>
              </fill>
            </x14:dxf>
          </x14:cfRule>
          <x14:cfRule type="cellIs" priority="68" operator="equal" id="{3BC1FF6F-AB6D-46D0-B667-46EABA1C11CF}">
            <xm:f>Values!$A$6</xm:f>
            <x14:dxf>
              <fill>
                <patternFill>
                  <bgColor rgb="FFF39C12"/>
                </patternFill>
              </fill>
            </x14:dxf>
          </x14:cfRule>
          <x14:cfRule type="cellIs" priority="69" operator="equal" id="{AA945385-D47A-4297-A555-F140EACDFD18}">
            <xm:f>Values!$A$5</xm:f>
            <x14:dxf>
              <fill>
                <patternFill>
                  <bgColor rgb="FFE67E22"/>
                </patternFill>
              </fill>
            </x14:dxf>
          </x14:cfRule>
          <x14:cfRule type="cellIs" priority="70" operator="equal" id="{EFDE04B2-EADB-4FA6-9DCB-0D149912BA81}">
            <xm:f>Values!$A$4</xm:f>
            <x14:dxf>
              <fill>
                <patternFill>
                  <bgColor rgb="FFE74C3C"/>
                </patternFill>
              </fill>
            </x14:dxf>
          </x14:cfRule>
          <xm:sqref>G21:G27</xm:sqref>
        </x14:conditionalFormatting>
        <x14:conditionalFormatting xmlns:xm="http://schemas.microsoft.com/office/excel/2006/main">
          <x14:cfRule type="cellIs" priority="51" operator="equal" id="{19C1211B-4C14-4BF8-9F77-B603E9007523}">
            <xm:f>Values!$A$15</xm:f>
            <x14:dxf>
              <fill>
                <patternFill>
                  <bgColor rgb="FF27AE60"/>
                </patternFill>
              </fill>
            </x14:dxf>
          </x14:cfRule>
          <x14:cfRule type="cellIs" priority="62" operator="equal" id="{124C146C-3C25-4E8F-930D-F88E1FA56978}">
            <xm:f>Values!$A$14</xm:f>
            <x14:dxf>
              <fill>
                <patternFill>
                  <bgColor rgb="FFF1C40F"/>
                </patternFill>
              </fill>
            </x14:dxf>
          </x14:cfRule>
          <x14:cfRule type="cellIs" priority="63" operator="equal" id="{1FB5899C-8EB6-4AAF-8F11-67766F2A6D76}">
            <xm:f>Values!$A$13</xm:f>
            <x14:dxf>
              <fill>
                <patternFill>
                  <bgColor rgb="FFF39C12"/>
                </patternFill>
              </fill>
            </x14:dxf>
          </x14:cfRule>
          <x14:cfRule type="cellIs" priority="64" operator="equal" id="{7D4C6966-E6A1-4D92-B1A5-405A629442D1}">
            <xm:f>Values!$A$12</xm:f>
            <x14:dxf>
              <fill>
                <patternFill>
                  <bgColor rgb="FFE67E22"/>
                </patternFill>
              </fill>
            </x14:dxf>
          </x14:cfRule>
          <x14:cfRule type="cellIs" priority="65" operator="equal" id="{2E2AC49B-8E8D-4928-82B3-AB712AF1B379}">
            <xm:f>Values!$A$11</xm:f>
            <x14:dxf>
              <fill>
                <patternFill>
                  <bgColor rgb="FFE74C3C"/>
                </patternFill>
              </fill>
            </x14:dxf>
          </x14:cfRule>
          <xm:sqref>H21:H27</xm:sqref>
        </x14:conditionalFormatting>
        <x14:conditionalFormatting xmlns:xm="http://schemas.microsoft.com/office/excel/2006/main">
          <x14:cfRule type="cellIs" priority="52" operator="equal" id="{023183AC-5110-4E20-A260-8BCC9C75DD5F}">
            <xm:f>Values!$A$22</xm:f>
            <x14:dxf>
              <fill>
                <patternFill>
                  <bgColor rgb="FF27B060"/>
                </patternFill>
              </fill>
            </x14:dxf>
          </x14:cfRule>
          <x14:cfRule type="cellIs" priority="58" operator="equal" id="{6D5DA5DE-ED1B-4F85-BE7D-071FF5099F29}">
            <xm:f>Values!$A$21</xm:f>
            <x14:dxf>
              <fill>
                <patternFill>
                  <bgColor rgb="FFF1C40F"/>
                </patternFill>
              </fill>
            </x14:dxf>
          </x14:cfRule>
          <x14:cfRule type="cellIs" priority="59" operator="equal" id="{A5FECCAA-C566-49E4-B806-976DD30FDFED}">
            <xm:f>Values!$A$20</xm:f>
            <x14:dxf>
              <fill>
                <patternFill>
                  <bgColor rgb="FFF39C12"/>
                </patternFill>
              </fill>
            </x14:dxf>
          </x14:cfRule>
          <x14:cfRule type="cellIs" priority="60" operator="equal" id="{EB7DC28F-1A78-4008-99C5-BAB26DFBB202}">
            <xm:f>Values!$A$19</xm:f>
            <x14:dxf>
              <fill>
                <patternFill>
                  <bgColor rgb="FFE67E22"/>
                </patternFill>
              </fill>
            </x14:dxf>
          </x14:cfRule>
          <x14:cfRule type="cellIs" priority="61" operator="equal" id="{CB1FB382-1E8B-4B37-ADF4-F374AF755C18}">
            <xm:f>Values!$A$18</xm:f>
            <x14:dxf>
              <fill>
                <patternFill>
                  <bgColor rgb="FFE74C3C"/>
                </patternFill>
              </fill>
            </x14:dxf>
          </x14:cfRule>
          <xm:sqref>I23:I27</xm:sqref>
        </x14:conditionalFormatting>
        <x14:conditionalFormatting xmlns:xm="http://schemas.microsoft.com/office/excel/2006/main">
          <x14:cfRule type="cellIs" priority="53" operator="equal" id="{F4F22A45-9C1F-4B88-8FE3-F18AEDAFD72C}">
            <xm:f>Values!$A$29</xm:f>
            <x14:dxf>
              <fill>
                <patternFill>
                  <bgColor rgb="FF27AE60"/>
                </patternFill>
              </fill>
            </x14:dxf>
          </x14:cfRule>
          <x14:cfRule type="cellIs" priority="55" operator="equal" id="{97D834A4-696A-4C0B-AC2D-BFF7A4911DA9}">
            <xm:f>Values!$A$27</xm:f>
            <x14:dxf>
              <fill>
                <patternFill>
                  <bgColor rgb="FFF39C12"/>
                </patternFill>
              </fill>
            </x14:dxf>
          </x14:cfRule>
          <x14:cfRule type="cellIs" priority="56" operator="equal" id="{9722719A-715C-4357-8AD1-A4785AF54006}">
            <xm:f>Values!$A$26</xm:f>
            <x14:dxf>
              <fill>
                <patternFill>
                  <bgColor rgb="FFE67E22"/>
                </patternFill>
              </fill>
            </x14:dxf>
          </x14:cfRule>
          <x14:cfRule type="cellIs" priority="57" operator="equal" id="{67401200-7D34-46E3-9D6D-6E1A65F9027A}">
            <xm:f>Values!$A$25</xm:f>
            <x14:dxf>
              <fill>
                <patternFill>
                  <bgColor rgb="FFE74C3C"/>
                </patternFill>
              </fill>
            </x14:dxf>
          </x14:cfRule>
          <xm:sqref>J23:J27</xm:sqref>
        </x14:conditionalFormatting>
        <x14:conditionalFormatting xmlns:xm="http://schemas.microsoft.com/office/excel/2006/main">
          <x14:cfRule type="cellIs" priority="54" operator="equal" id="{3630BBB0-4442-4749-969D-31FD7CFB10F0}">
            <xm:f>Values!$A$28</xm:f>
            <x14:dxf>
              <fill>
                <patternFill>
                  <bgColor rgb="FFF1C40F"/>
                </patternFill>
              </fill>
            </x14:dxf>
          </x14:cfRule>
          <xm:sqref>J23:J27</xm:sqref>
        </x14:conditionalFormatting>
        <x14:conditionalFormatting xmlns:xm="http://schemas.microsoft.com/office/excel/2006/main">
          <x14:cfRule type="cellIs" priority="46" operator="equal" id="{56025105-3B62-49AD-B1A8-F6BAC1B12265}">
            <xm:f>Values!$A$8</xm:f>
            <x14:dxf>
              <fill>
                <patternFill>
                  <bgColor rgb="FF27AE60"/>
                </patternFill>
              </fill>
            </x14:dxf>
          </x14:cfRule>
          <x14:cfRule type="cellIs" priority="47" operator="equal" id="{9BDEB3D9-FF47-4C04-B50A-EA61BC40EE0D}">
            <xm:f>Values!$A$7</xm:f>
            <x14:dxf>
              <fill>
                <patternFill>
                  <bgColor rgb="FFF1C40F"/>
                </patternFill>
              </fill>
            </x14:dxf>
          </x14:cfRule>
          <x14:cfRule type="cellIs" priority="48" operator="equal" id="{EE37D302-B6D7-4E8F-BD76-A6A46D2848B4}">
            <xm:f>Values!$A$6</xm:f>
            <x14:dxf>
              <fill>
                <patternFill>
                  <bgColor rgb="FFF39C12"/>
                </patternFill>
              </fill>
            </x14:dxf>
          </x14:cfRule>
          <x14:cfRule type="cellIs" priority="49" operator="equal" id="{989E8EC7-CE20-43C8-8175-C918FDB721B7}">
            <xm:f>Values!$A$5</xm:f>
            <x14:dxf>
              <fill>
                <patternFill>
                  <bgColor rgb="FFE67E22"/>
                </patternFill>
              </fill>
            </x14:dxf>
          </x14:cfRule>
          <x14:cfRule type="cellIs" priority="50" operator="equal" id="{D6841155-42AF-41F8-BF49-E658C73E4E78}">
            <xm:f>Values!$A$4</xm:f>
            <x14:dxf>
              <fill>
                <patternFill>
                  <bgColor rgb="FFE74C3C"/>
                </patternFill>
              </fill>
            </x14:dxf>
          </x14:cfRule>
          <xm:sqref>G28:G29</xm:sqref>
        </x14:conditionalFormatting>
        <x14:conditionalFormatting xmlns:xm="http://schemas.microsoft.com/office/excel/2006/main">
          <x14:cfRule type="cellIs" priority="31" operator="equal" id="{3C866D78-5CC5-4DAD-A057-FA85F563C35E}">
            <xm:f>Values!$A$15</xm:f>
            <x14:dxf>
              <fill>
                <patternFill>
                  <bgColor rgb="FF27AE60"/>
                </patternFill>
              </fill>
            </x14:dxf>
          </x14:cfRule>
          <x14:cfRule type="cellIs" priority="42" operator="equal" id="{132AA220-5177-422E-92D8-86C4B0969905}">
            <xm:f>Values!$A$14</xm:f>
            <x14:dxf>
              <fill>
                <patternFill>
                  <bgColor rgb="FFF1C40F"/>
                </patternFill>
              </fill>
            </x14:dxf>
          </x14:cfRule>
          <x14:cfRule type="cellIs" priority="43" operator="equal" id="{73D63B7B-2E29-4A0A-B03A-5C452178780A}">
            <xm:f>Values!$A$13</xm:f>
            <x14:dxf>
              <fill>
                <patternFill>
                  <bgColor rgb="FFF39C12"/>
                </patternFill>
              </fill>
            </x14:dxf>
          </x14:cfRule>
          <x14:cfRule type="cellIs" priority="44" operator="equal" id="{1DE97FD2-7DA5-488E-BA7E-3DF927A0F3E8}">
            <xm:f>Values!$A$12</xm:f>
            <x14:dxf>
              <fill>
                <patternFill>
                  <bgColor rgb="FFE67E22"/>
                </patternFill>
              </fill>
            </x14:dxf>
          </x14:cfRule>
          <x14:cfRule type="cellIs" priority="45" operator="equal" id="{704F164D-D777-4BCE-8D69-43E9E0863391}">
            <xm:f>Values!$A$11</xm:f>
            <x14:dxf>
              <fill>
                <patternFill>
                  <bgColor rgb="FFE74C3C"/>
                </patternFill>
              </fill>
            </x14:dxf>
          </x14:cfRule>
          <xm:sqref>H28:H29</xm:sqref>
        </x14:conditionalFormatting>
        <x14:conditionalFormatting xmlns:xm="http://schemas.microsoft.com/office/excel/2006/main">
          <x14:cfRule type="cellIs" priority="32" operator="equal" id="{894B35B2-93F3-4D43-B859-E78D1A2E7918}">
            <xm:f>Values!$A$22</xm:f>
            <x14:dxf>
              <fill>
                <patternFill>
                  <bgColor rgb="FF27B060"/>
                </patternFill>
              </fill>
            </x14:dxf>
          </x14:cfRule>
          <x14:cfRule type="cellIs" priority="38" operator="equal" id="{11936864-F6C7-4D10-B42E-0E347CEAD3AE}">
            <xm:f>Values!$A$21</xm:f>
            <x14:dxf>
              <fill>
                <patternFill>
                  <bgColor rgb="FFF1C40F"/>
                </patternFill>
              </fill>
            </x14:dxf>
          </x14:cfRule>
          <x14:cfRule type="cellIs" priority="39" operator="equal" id="{E524A63E-BD59-4225-9B08-FD2EFA6C1B0A}">
            <xm:f>Values!$A$20</xm:f>
            <x14:dxf>
              <fill>
                <patternFill>
                  <bgColor rgb="FFF39C12"/>
                </patternFill>
              </fill>
            </x14:dxf>
          </x14:cfRule>
          <x14:cfRule type="cellIs" priority="40" operator="equal" id="{19F4A2EF-4502-4065-9FFF-2D649A7175DD}">
            <xm:f>Values!$A$19</xm:f>
            <x14:dxf>
              <fill>
                <patternFill>
                  <bgColor rgb="FFE67E22"/>
                </patternFill>
              </fill>
            </x14:dxf>
          </x14:cfRule>
          <x14:cfRule type="cellIs" priority="41" operator="equal" id="{C42F0286-3253-4DA1-BCDB-D7210397A0EE}">
            <xm:f>Values!$A$18</xm:f>
            <x14:dxf>
              <fill>
                <patternFill>
                  <bgColor rgb="FFE74C3C"/>
                </patternFill>
              </fill>
            </x14:dxf>
          </x14:cfRule>
          <xm:sqref>I28:I29</xm:sqref>
        </x14:conditionalFormatting>
        <x14:conditionalFormatting xmlns:xm="http://schemas.microsoft.com/office/excel/2006/main">
          <x14:cfRule type="cellIs" priority="33" operator="equal" id="{9B6A10CA-B3DA-46EA-AAB1-E9292C0E125B}">
            <xm:f>Values!$A$29</xm:f>
            <x14:dxf>
              <fill>
                <patternFill>
                  <bgColor rgb="FF27AE60"/>
                </patternFill>
              </fill>
            </x14:dxf>
          </x14:cfRule>
          <x14:cfRule type="cellIs" priority="35" operator="equal" id="{2D031604-0862-4183-9F9F-129A79288F32}">
            <xm:f>Values!$A$27</xm:f>
            <x14:dxf>
              <fill>
                <patternFill>
                  <bgColor rgb="FFF39C12"/>
                </patternFill>
              </fill>
            </x14:dxf>
          </x14:cfRule>
          <x14:cfRule type="cellIs" priority="36" operator="equal" id="{230E216F-E818-4403-91F2-8B44D457316D}">
            <xm:f>Values!$A$26</xm:f>
            <x14:dxf>
              <fill>
                <patternFill>
                  <bgColor rgb="FFE67E22"/>
                </patternFill>
              </fill>
            </x14:dxf>
          </x14:cfRule>
          <x14:cfRule type="cellIs" priority="37" operator="equal" id="{A69EDBE0-96E4-46D5-A0AE-B1AA666E4301}">
            <xm:f>Values!$A$25</xm:f>
            <x14:dxf>
              <fill>
                <patternFill>
                  <bgColor rgb="FFE74C3C"/>
                </patternFill>
              </fill>
            </x14:dxf>
          </x14:cfRule>
          <xm:sqref>J28:J29</xm:sqref>
        </x14:conditionalFormatting>
        <x14:conditionalFormatting xmlns:xm="http://schemas.microsoft.com/office/excel/2006/main">
          <x14:cfRule type="cellIs" priority="34" operator="equal" id="{97B1D8D5-FB49-47D5-89C4-A29E50DAF795}">
            <xm:f>Values!$A$28</xm:f>
            <x14:dxf>
              <fill>
                <patternFill>
                  <bgColor rgb="FFF1C40F"/>
                </patternFill>
              </fill>
            </x14:dxf>
          </x14:cfRule>
          <xm:sqref>J28:J29</xm:sqref>
        </x14:conditionalFormatting>
        <x14:conditionalFormatting xmlns:xm="http://schemas.microsoft.com/office/excel/2006/main">
          <x14:cfRule type="cellIs" priority="26" operator="equal" id="{50582F12-BB6A-451C-B364-16F886F5B951}">
            <xm:f>Values!$A$8</xm:f>
            <x14:dxf>
              <fill>
                <patternFill>
                  <bgColor rgb="FF27AE60"/>
                </patternFill>
              </fill>
            </x14:dxf>
          </x14:cfRule>
          <x14:cfRule type="cellIs" priority="27" operator="equal" id="{A099D377-DD8C-4FF4-8D71-311AF8D34A23}">
            <xm:f>Values!$A$7</xm:f>
            <x14:dxf>
              <fill>
                <patternFill>
                  <bgColor rgb="FFF1C40F"/>
                </patternFill>
              </fill>
            </x14:dxf>
          </x14:cfRule>
          <x14:cfRule type="cellIs" priority="28" operator="equal" id="{641C5E17-95D1-48AB-B7E3-7BA4F1221D1A}">
            <xm:f>Values!$A$6</xm:f>
            <x14:dxf>
              <fill>
                <patternFill>
                  <bgColor rgb="FFF39C12"/>
                </patternFill>
              </fill>
            </x14:dxf>
          </x14:cfRule>
          <x14:cfRule type="cellIs" priority="29" operator="equal" id="{8EBACE40-3E64-4063-944A-1F799565AC34}">
            <xm:f>Values!$A$5</xm:f>
            <x14:dxf>
              <fill>
                <patternFill>
                  <bgColor rgb="FFE67E22"/>
                </patternFill>
              </fill>
            </x14:dxf>
          </x14:cfRule>
          <x14:cfRule type="cellIs" priority="30" operator="equal" id="{93C4AAFD-FD54-4DA9-96FE-09204EF8D913}">
            <xm:f>Values!$A$4</xm:f>
            <x14:dxf>
              <fill>
                <patternFill>
                  <bgColor rgb="FFE74C3C"/>
                </patternFill>
              </fill>
            </x14:dxf>
          </x14:cfRule>
          <xm:sqref>G30:G31</xm:sqref>
        </x14:conditionalFormatting>
        <x14:conditionalFormatting xmlns:xm="http://schemas.microsoft.com/office/excel/2006/main">
          <x14:cfRule type="cellIs" priority="11" operator="equal" id="{07D9F0D1-F4E6-4AF3-AAD4-46EFEFEEE59A}">
            <xm:f>Values!$A$15</xm:f>
            <x14:dxf>
              <fill>
                <patternFill>
                  <bgColor rgb="FF27AE60"/>
                </patternFill>
              </fill>
            </x14:dxf>
          </x14:cfRule>
          <x14:cfRule type="cellIs" priority="22" operator="equal" id="{919D8433-121A-4462-B444-5E4565C0F8E7}">
            <xm:f>Values!$A$14</xm:f>
            <x14:dxf>
              <fill>
                <patternFill>
                  <bgColor rgb="FFF1C40F"/>
                </patternFill>
              </fill>
            </x14:dxf>
          </x14:cfRule>
          <x14:cfRule type="cellIs" priority="23" operator="equal" id="{416BA113-4124-4939-99B3-3F13D129E913}">
            <xm:f>Values!$A$13</xm:f>
            <x14:dxf>
              <fill>
                <patternFill>
                  <bgColor rgb="FFF39C12"/>
                </patternFill>
              </fill>
            </x14:dxf>
          </x14:cfRule>
          <x14:cfRule type="cellIs" priority="24" operator="equal" id="{FE051E98-4A27-4504-ABD4-E3F85CAC3A3B}">
            <xm:f>Values!$A$12</xm:f>
            <x14:dxf>
              <fill>
                <patternFill>
                  <bgColor rgb="FFE67E22"/>
                </patternFill>
              </fill>
            </x14:dxf>
          </x14:cfRule>
          <x14:cfRule type="cellIs" priority="25" operator="equal" id="{4689F34F-BBB0-430B-9AF9-7FE018DD39EC}">
            <xm:f>Values!$A$11</xm:f>
            <x14:dxf>
              <fill>
                <patternFill>
                  <bgColor rgb="FFE74C3C"/>
                </patternFill>
              </fill>
            </x14:dxf>
          </x14:cfRule>
          <xm:sqref>H30:H31</xm:sqref>
        </x14:conditionalFormatting>
        <x14:conditionalFormatting xmlns:xm="http://schemas.microsoft.com/office/excel/2006/main">
          <x14:cfRule type="cellIs" priority="12" operator="equal" id="{6EFDF21D-724B-41D5-8164-61357A0BC34A}">
            <xm:f>Values!$A$22</xm:f>
            <x14:dxf>
              <fill>
                <patternFill>
                  <bgColor rgb="FF27B060"/>
                </patternFill>
              </fill>
            </x14:dxf>
          </x14:cfRule>
          <x14:cfRule type="cellIs" priority="18" operator="equal" id="{2E9479B4-DC7A-4D73-8035-31F1EE869008}">
            <xm:f>Values!$A$21</xm:f>
            <x14:dxf>
              <fill>
                <patternFill>
                  <bgColor rgb="FFF1C40F"/>
                </patternFill>
              </fill>
            </x14:dxf>
          </x14:cfRule>
          <x14:cfRule type="cellIs" priority="19" operator="equal" id="{7BD9A2A8-E022-44E7-A0F3-6A81BCF63680}">
            <xm:f>Values!$A$20</xm:f>
            <x14:dxf>
              <fill>
                <patternFill>
                  <bgColor rgb="FFF39C12"/>
                </patternFill>
              </fill>
            </x14:dxf>
          </x14:cfRule>
          <x14:cfRule type="cellIs" priority="20" operator="equal" id="{8FD74867-7BC8-42EB-A045-FF6F34228CEB}">
            <xm:f>Values!$A$19</xm:f>
            <x14:dxf>
              <fill>
                <patternFill>
                  <bgColor rgb="FFE67E22"/>
                </patternFill>
              </fill>
            </x14:dxf>
          </x14:cfRule>
          <x14:cfRule type="cellIs" priority="21" operator="equal" id="{C70D8F40-8A42-4386-9FF3-FEAA32C341F6}">
            <xm:f>Values!$A$18</xm:f>
            <x14:dxf>
              <fill>
                <patternFill>
                  <bgColor rgb="FFE74C3C"/>
                </patternFill>
              </fill>
            </x14:dxf>
          </x14:cfRule>
          <xm:sqref>I30:I31</xm:sqref>
        </x14:conditionalFormatting>
        <x14:conditionalFormatting xmlns:xm="http://schemas.microsoft.com/office/excel/2006/main">
          <x14:cfRule type="cellIs" priority="13" operator="equal" id="{B357770F-346A-4F1A-A6D3-848DB541F933}">
            <xm:f>Values!$A$29</xm:f>
            <x14:dxf>
              <fill>
                <patternFill>
                  <bgColor rgb="FF27AE60"/>
                </patternFill>
              </fill>
            </x14:dxf>
          </x14:cfRule>
          <x14:cfRule type="cellIs" priority="15" operator="equal" id="{8D8591C1-4B94-466D-BB74-DCF1075C280E}">
            <xm:f>Values!$A$27</xm:f>
            <x14:dxf>
              <fill>
                <patternFill>
                  <bgColor rgb="FFF39C12"/>
                </patternFill>
              </fill>
            </x14:dxf>
          </x14:cfRule>
          <x14:cfRule type="cellIs" priority="16" operator="equal" id="{71A0755E-BF28-4525-B60A-EE505105877B}">
            <xm:f>Values!$A$26</xm:f>
            <x14:dxf>
              <fill>
                <patternFill>
                  <bgColor rgb="FFE67E22"/>
                </patternFill>
              </fill>
            </x14:dxf>
          </x14:cfRule>
          <x14:cfRule type="cellIs" priority="17" operator="equal" id="{5E36F2A0-9DCB-4886-BC89-85ED0A6E104D}">
            <xm:f>Values!$A$25</xm:f>
            <x14:dxf>
              <fill>
                <patternFill>
                  <bgColor rgb="FFE74C3C"/>
                </patternFill>
              </fill>
            </x14:dxf>
          </x14:cfRule>
          <xm:sqref>J30:J31</xm:sqref>
        </x14:conditionalFormatting>
        <x14:conditionalFormatting xmlns:xm="http://schemas.microsoft.com/office/excel/2006/main">
          <x14:cfRule type="cellIs" priority="14" operator="equal" id="{E8963B80-D120-49B6-8138-7F3A8770CD9C}">
            <xm:f>Values!$A$28</xm:f>
            <x14:dxf>
              <fill>
                <patternFill>
                  <bgColor rgb="FFF1C40F"/>
                </patternFill>
              </fill>
            </x14:dxf>
          </x14:cfRule>
          <xm:sqref>J30:J31</xm:sqref>
        </x14:conditionalFormatting>
        <x14:conditionalFormatting xmlns:xm="http://schemas.microsoft.com/office/excel/2006/main">
          <x14:cfRule type="cellIs" priority="6" operator="equal" id="{70A4890D-A49F-4DE8-9523-2D1826406549}">
            <xm:f>Values!$A$22</xm:f>
            <x14:dxf>
              <fill>
                <patternFill>
                  <bgColor rgb="FF27B060"/>
                </patternFill>
              </fill>
            </x14:dxf>
          </x14:cfRule>
          <x14:cfRule type="cellIs" priority="7" operator="equal" id="{0D4BE08B-8853-4F07-A717-16B4955EB16C}">
            <xm:f>Values!$A$21</xm:f>
            <x14:dxf>
              <fill>
                <patternFill>
                  <bgColor rgb="FFF1C40F"/>
                </patternFill>
              </fill>
            </x14:dxf>
          </x14:cfRule>
          <x14:cfRule type="cellIs" priority="8" operator="equal" id="{1B90F145-A343-4B35-9B0C-AAC37C0E5F95}">
            <xm:f>Values!$A$20</xm:f>
            <x14:dxf>
              <fill>
                <patternFill>
                  <bgColor rgb="FFF39C12"/>
                </patternFill>
              </fill>
            </x14:dxf>
          </x14:cfRule>
          <x14:cfRule type="cellIs" priority="9" operator="equal" id="{F1B04F0E-290B-4E1A-A56A-2B61958CDEFD}">
            <xm:f>Values!$A$19</xm:f>
            <x14:dxf>
              <fill>
                <patternFill>
                  <bgColor rgb="FFE67E22"/>
                </patternFill>
              </fill>
            </x14:dxf>
          </x14:cfRule>
          <x14:cfRule type="cellIs" priority="10" operator="equal" id="{7C02CEE6-7C1B-4878-9505-2E582C6D6320}">
            <xm:f>Values!$A$18</xm:f>
            <x14:dxf>
              <fill>
                <patternFill>
                  <bgColor rgb="FFE74C3C"/>
                </patternFill>
              </fill>
            </x14:dxf>
          </x14:cfRule>
          <xm:sqref>I21:I22</xm:sqref>
        </x14:conditionalFormatting>
        <x14:conditionalFormatting xmlns:xm="http://schemas.microsoft.com/office/excel/2006/main">
          <x14:cfRule type="cellIs" priority="1" operator="equal" id="{7D19A5A7-25E6-426A-AE8B-1D1BC8952D36}">
            <xm:f>Values!$A$29</xm:f>
            <x14:dxf>
              <fill>
                <patternFill>
                  <bgColor rgb="FF27AE60"/>
                </patternFill>
              </fill>
            </x14:dxf>
          </x14:cfRule>
          <x14:cfRule type="cellIs" priority="3" operator="equal" id="{961C19A4-DD56-4B13-B035-C80C64EA2589}">
            <xm:f>Values!$A$27</xm:f>
            <x14:dxf>
              <fill>
                <patternFill>
                  <bgColor rgb="FFF39C12"/>
                </patternFill>
              </fill>
            </x14:dxf>
          </x14:cfRule>
          <x14:cfRule type="cellIs" priority="4" operator="equal" id="{B5F9CBCC-F949-4A93-92B1-067F27E443A8}">
            <xm:f>Values!$A$26</xm:f>
            <x14:dxf>
              <fill>
                <patternFill>
                  <bgColor rgb="FFE67E22"/>
                </patternFill>
              </fill>
            </x14:dxf>
          </x14:cfRule>
          <x14:cfRule type="cellIs" priority="5" operator="equal" id="{78E58721-BB52-4598-9BD0-9FA558FA35DD}">
            <xm:f>Values!$A$25</xm:f>
            <x14:dxf>
              <fill>
                <patternFill>
                  <bgColor rgb="FFE74C3C"/>
                </patternFill>
              </fill>
            </x14:dxf>
          </x14:cfRule>
          <xm:sqref>J21:J22</xm:sqref>
        </x14:conditionalFormatting>
        <x14:conditionalFormatting xmlns:xm="http://schemas.microsoft.com/office/excel/2006/main">
          <x14:cfRule type="cellIs" priority="2" operator="equal" id="{85349861-1EE2-473F-BF98-7BA1AB5663A3}">
            <xm:f>Values!$A$28</xm:f>
            <x14:dxf>
              <fill>
                <patternFill>
                  <bgColor rgb="FFF1C40F"/>
                </patternFill>
              </fill>
            </x14:dxf>
          </x14:cfRule>
          <xm:sqref>J21:J22</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J21:J31</xm:sqref>
        </x14:dataValidation>
        <x14:dataValidation type="list" allowBlank="1" showInputMessage="1" showErrorMessage="1">
          <x14:formula1>
            <xm:f>Values!$A$18:$A$22</xm:f>
          </x14:formula1>
          <xm:sqref>I21:I31</xm:sqref>
        </x14:dataValidation>
        <x14:dataValidation type="list" allowBlank="1" showInputMessage="1" showErrorMessage="1">
          <x14:formula1>
            <xm:f>Values!$A$11:$A$15</xm:f>
          </x14:formula1>
          <xm:sqref>H21:H31</xm:sqref>
        </x14:dataValidation>
        <x14:dataValidation type="list" allowBlank="1" showInputMessage="1" showErrorMessage="1">
          <x14:formula1>
            <xm:f>Values!$A$4:$A$8</xm:f>
          </x14:formula1>
          <xm:sqref>G21:G31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R55"/>
  <sheetViews>
    <sheetView topLeftCell="B1" zoomScale="60" zoomScaleNormal="60" workbookViewId="0">
      <selection activeCell="J25" sqref="J25"/>
    </sheetView>
  </sheetViews>
  <sheetFormatPr defaultColWidth="8.6640625" defaultRowHeight="14.4"/>
  <cols>
    <col min="1" max="1" width="8.6640625" style="3"/>
    <col min="2" max="2" width="21.5546875" style="3" bestFit="1" customWidth="1"/>
    <col min="3" max="3" width="24.88671875" style="3" bestFit="1" customWidth="1"/>
    <col min="4" max="4" width="71.33203125" style="3" customWidth="1"/>
    <col min="5" max="5" width="19.6640625" style="4" bestFit="1" customWidth="1"/>
    <col min="6" max="6" width="38" style="3" bestFit="1" customWidth="1"/>
    <col min="7" max="7" width="20.6640625" style="3" bestFit="1" customWidth="1"/>
    <col min="8" max="8" width="26.6640625" style="3" bestFit="1" customWidth="1"/>
    <col min="9" max="9" width="25" style="3" bestFit="1" customWidth="1"/>
    <col min="10" max="10" width="26.5546875" style="3" bestFit="1" customWidth="1"/>
    <col min="11" max="11" width="8.6640625" style="3"/>
    <col min="12" max="15" width="8.6640625" style="3" customWidth="1"/>
    <col min="16" max="16" width="13.44140625" style="3" bestFit="1" customWidth="1"/>
    <col min="17" max="17" width="33.33203125" style="3" customWidth="1"/>
    <col min="18" max="18" width="27" style="3" bestFit="1" customWidth="1"/>
    <col min="19" max="19" width="8.6640625" style="3"/>
    <col min="20" max="20" width="32.5546875" style="3" bestFit="1" customWidth="1"/>
    <col min="21" max="21" width="27.33203125" style="3" customWidth="1"/>
    <col min="22" max="22" width="75.6640625" style="3" customWidth="1"/>
    <col min="23" max="16384" width="8.6640625" style="3"/>
  </cols>
  <sheetData>
    <row r="1" spans="1:10" ht="59.7" customHeight="1">
      <c r="A1" s="64" t="s">
        <v>1194</v>
      </c>
      <c r="B1" s="64"/>
      <c r="C1" s="64"/>
      <c r="D1" s="64"/>
      <c r="E1" s="64"/>
      <c r="F1" s="64"/>
      <c r="G1" s="64"/>
      <c r="H1" s="64"/>
      <c r="I1" s="64"/>
      <c r="J1" s="64"/>
    </row>
    <row r="3" spans="1:10">
      <c r="E3" s="3"/>
    </row>
    <row r="4" spans="1:10">
      <c r="E4" s="3"/>
    </row>
    <row r="5" spans="1:10">
      <c r="E5" s="23" t="s">
        <v>96</v>
      </c>
      <c r="F5" s="31" t="e">
        <f>H53</f>
        <v>#REF!</v>
      </c>
    </row>
    <row r="6" spans="1:10">
      <c r="E6" s="3"/>
    </row>
    <row r="7" spans="1:10">
      <c r="E7" s="29" t="s">
        <v>95</v>
      </c>
      <c r="F7" s="30" t="e">
        <f>I53</f>
        <v>#REF!</v>
      </c>
    </row>
    <row r="20" spans="1:18" s="28" customFormat="1" ht="28.8">
      <c r="A20" s="24" t="s">
        <v>0</v>
      </c>
      <c r="B20" s="24" t="s">
        <v>761</v>
      </c>
      <c r="C20" s="24" t="s">
        <v>760</v>
      </c>
      <c r="D20" s="24" t="s">
        <v>489</v>
      </c>
      <c r="E20" s="24" t="s">
        <v>758</v>
      </c>
      <c r="F20" s="24" t="s">
        <v>628</v>
      </c>
      <c r="G20" s="24" t="s">
        <v>69</v>
      </c>
      <c r="H20" s="24" t="s">
        <v>70</v>
      </c>
      <c r="I20" s="27" t="s">
        <v>94</v>
      </c>
      <c r="J20" s="24" t="s">
        <v>72</v>
      </c>
      <c r="L20" s="24" t="s">
        <v>186</v>
      </c>
      <c r="P20" s="24" t="s">
        <v>245</v>
      </c>
    </row>
    <row r="21" spans="1:18" ht="288">
      <c r="A21" s="18" t="s">
        <v>1195</v>
      </c>
      <c r="B21" s="39" t="s">
        <v>1196</v>
      </c>
      <c r="C21" s="39" t="s">
        <v>1197</v>
      </c>
      <c r="D21" s="20" t="s">
        <v>1198</v>
      </c>
      <c r="E21" s="5" t="s">
        <v>488</v>
      </c>
      <c r="F21" s="5"/>
      <c r="G21" s="6" t="s">
        <v>45</v>
      </c>
      <c r="H21" s="6" t="s">
        <v>51</v>
      </c>
      <c r="I21" s="6" t="s">
        <v>56</v>
      </c>
      <c r="J21" s="6" t="s">
        <v>61</v>
      </c>
      <c r="L21" s="2">
        <v>3</v>
      </c>
      <c r="M21" s="3" t="s">
        <v>216</v>
      </c>
      <c r="N21" s="3" t="s">
        <v>217</v>
      </c>
      <c r="P21" s="39" t="s">
        <v>252</v>
      </c>
      <c r="Q21" s="3" t="s">
        <v>312</v>
      </c>
      <c r="R21" s="40" t="s">
        <v>338</v>
      </c>
    </row>
    <row r="22" spans="1:18" ht="273.60000000000002">
      <c r="A22" s="35" t="s">
        <v>1195</v>
      </c>
      <c r="B22" s="39" t="s">
        <v>1196</v>
      </c>
      <c r="C22" s="39" t="s">
        <v>1197</v>
      </c>
      <c r="D22" s="20" t="s">
        <v>1199</v>
      </c>
      <c r="E22" s="5" t="s">
        <v>490</v>
      </c>
      <c r="F22" s="5"/>
      <c r="G22" s="6" t="s">
        <v>45</v>
      </c>
      <c r="H22" s="6" t="s">
        <v>51</v>
      </c>
      <c r="I22" s="6" t="s">
        <v>56</v>
      </c>
      <c r="J22" s="6" t="s">
        <v>61</v>
      </c>
      <c r="L22" s="2"/>
    </row>
    <row r="23" spans="1:18" ht="345.6">
      <c r="A23" s="35" t="s">
        <v>1200</v>
      </c>
      <c r="B23" s="39" t="s">
        <v>1201</v>
      </c>
      <c r="C23" s="39" t="s">
        <v>1202</v>
      </c>
      <c r="D23" s="20" t="s">
        <v>1203</v>
      </c>
      <c r="E23" s="5" t="s">
        <v>488</v>
      </c>
      <c r="F23" s="5"/>
      <c r="G23" s="6" t="s">
        <v>45</v>
      </c>
      <c r="H23" s="6" t="s">
        <v>51</v>
      </c>
      <c r="I23" s="6" t="s">
        <v>56</v>
      </c>
      <c r="J23" s="6" t="s">
        <v>61</v>
      </c>
      <c r="L23" s="2"/>
      <c r="P23" s="39" t="s">
        <v>349</v>
      </c>
      <c r="Q23" s="3" t="s">
        <v>348</v>
      </c>
      <c r="R23" s="40" t="s">
        <v>347</v>
      </c>
    </row>
    <row r="24" spans="1:18" ht="187.2">
      <c r="A24" s="35" t="s">
        <v>1200</v>
      </c>
      <c r="B24" s="39" t="s">
        <v>1201</v>
      </c>
      <c r="C24" s="39" t="s">
        <v>1202</v>
      </c>
      <c r="D24" s="22" t="s">
        <v>1204</v>
      </c>
      <c r="E24" s="5" t="s">
        <v>490</v>
      </c>
      <c r="F24" s="5"/>
      <c r="G24" s="6" t="s">
        <v>45</v>
      </c>
      <c r="H24" s="6" t="s">
        <v>51</v>
      </c>
      <c r="I24" s="6" t="s">
        <v>56</v>
      </c>
      <c r="J24" s="6" t="s">
        <v>61</v>
      </c>
      <c r="L24" s="2">
        <v>3</v>
      </c>
      <c r="M24" s="3" t="s">
        <v>201</v>
      </c>
      <c r="N24" s="3" t="s">
        <v>202</v>
      </c>
      <c r="P24" s="39" t="s">
        <v>263</v>
      </c>
      <c r="Q24" s="3" t="s">
        <v>340</v>
      </c>
      <c r="R24" s="40" t="s">
        <v>339</v>
      </c>
    </row>
    <row r="25" spans="1:18" ht="409.6">
      <c r="A25" s="35" t="s">
        <v>1205</v>
      </c>
      <c r="B25" s="39" t="s">
        <v>1201</v>
      </c>
      <c r="C25" s="39" t="s">
        <v>1206</v>
      </c>
      <c r="D25" s="20" t="s">
        <v>1207</v>
      </c>
      <c r="E25" s="5" t="s">
        <v>488</v>
      </c>
      <c r="F25" s="5"/>
      <c r="G25" s="6" t="s">
        <v>45</v>
      </c>
      <c r="H25" s="6" t="s">
        <v>51</v>
      </c>
      <c r="I25" s="6" t="s">
        <v>56</v>
      </c>
      <c r="J25" s="6" t="s">
        <v>61</v>
      </c>
      <c r="L25" s="2"/>
    </row>
    <row r="26" spans="1:18" ht="71.400000000000006" customHeight="1">
      <c r="A26" s="35" t="s">
        <v>1205</v>
      </c>
      <c r="B26" s="39" t="s">
        <v>1201</v>
      </c>
      <c r="C26" s="39" t="s">
        <v>1206</v>
      </c>
      <c r="D26" s="20" t="s">
        <v>1208</v>
      </c>
      <c r="E26" s="5" t="s">
        <v>490</v>
      </c>
      <c r="F26" s="5"/>
      <c r="G26" s="6" t="s">
        <v>45</v>
      </c>
      <c r="H26" s="6" t="s">
        <v>51</v>
      </c>
      <c r="I26" s="6" t="s">
        <v>56</v>
      </c>
      <c r="J26" s="6" t="s">
        <v>61</v>
      </c>
      <c r="L26" s="2"/>
      <c r="P26" s="39" t="s">
        <v>252</v>
      </c>
      <c r="Q26" s="2" t="s">
        <v>344</v>
      </c>
      <c r="R26" s="40" t="s">
        <v>343</v>
      </c>
    </row>
    <row r="27" spans="1:18" ht="409.6">
      <c r="A27" s="18" t="s">
        <v>1209</v>
      </c>
      <c r="B27" s="39" t="s">
        <v>1201</v>
      </c>
      <c r="C27" s="39" t="s">
        <v>1210</v>
      </c>
      <c r="D27" s="20" t="s">
        <v>1211</v>
      </c>
      <c r="E27" s="5" t="s">
        <v>488</v>
      </c>
      <c r="F27" s="5"/>
      <c r="G27" s="6" t="s">
        <v>45</v>
      </c>
      <c r="H27" s="6" t="s">
        <v>51</v>
      </c>
      <c r="I27" s="6" t="s">
        <v>56</v>
      </c>
      <c r="J27" s="6" t="s">
        <v>61</v>
      </c>
      <c r="P27" s="39" t="s">
        <v>263</v>
      </c>
      <c r="Q27" s="3" t="s">
        <v>320</v>
      </c>
      <c r="R27" s="42" t="s">
        <v>337</v>
      </c>
    </row>
    <row r="28" spans="1:18" ht="409.6">
      <c r="A28" s="35" t="s">
        <v>1213</v>
      </c>
      <c r="B28" s="39" t="s">
        <v>1201</v>
      </c>
      <c r="C28" s="39" t="s">
        <v>1212</v>
      </c>
      <c r="D28" s="20" t="s">
        <v>1214</v>
      </c>
      <c r="E28" s="5" t="s">
        <v>488</v>
      </c>
      <c r="F28" s="5"/>
      <c r="G28" s="6" t="s">
        <v>45</v>
      </c>
      <c r="H28" s="6" t="s">
        <v>51</v>
      </c>
      <c r="I28" s="6" t="s">
        <v>56</v>
      </c>
      <c r="J28" s="6" t="s">
        <v>61</v>
      </c>
      <c r="L28" s="3">
        <v>3</v>
      </c>
      <c r="M28" s="3" t="s">
        <v>218</v>
      </c>
      <c r="N28" s="3" t="s">
        <v>217</v>
      </c>
      <c r="P28" s="39" t="s">
        <v>314</v>
      </c>
      <c r="Q28" s="3" t="s">
        <v>342</v>
      </c>
      <c r="R28" s="40" t="s">
        <v>341</v>
      </c>
    </row>
    <row r="29" spans="1:18" ht="409.6">
      <c r="A29" s="35" t="s">
        <v>1215</v>
      </c>
      <c r="B29" s="39" t="s">
        <v>1201</v>
      </c>
      <c r="C29" s="39" t="s">
        <v>1216</v>
      </c>
      <c r="D29" s="20" t="s">
        <v>1217</v>
      </c>
      <c r="E29" s="5" t="s">
        <v>488</v>
      </c>
      <c r="F29" s="5"/>
      <c r="G29" s="6" t="s">
        <v>45</v>
      </c>
      <c r="H29" s="6" t="s">
        <v>51</v>
      </c>
      <c r="I29" s="6" t="s">
        <v>56</v>
      </c>
      <c r="J29" s="6" t="s">
        <v>61</v>
      </c>
      <c r="P29" s="39" t="s">
        <v>263</v>
      </c>
      <c r="Q29" s="3" t="s">
        <v>346</v>
      </c>
      <c r="R29" s="40" t="s">
        <v>345</v>
      </c>
    </row>
    <row r="30" spans="1:18" ht="129.6">
      <c r="A30" s="35" t="s">
        <v>1215</v>
      </c>
      <c r="B30" s="39" t="s">
        <v>1201</v>
      </c>
      <c r="C30" s="39" t="s">
        <v>1216</v>
      </c>
      <c r="D30" s="20" t="s">
        <v>1218</v>
      </c>
      <c r="E30" s="5" t="s">
        <v>490</v>
      </c>
      <c r="F30" s="5"/>
      <c r="G30" s="6" t="s">
        <v>45</v>
      </c>
      <c r="H30" s="6" t="s">
        <v>51</v>
      </c>
      <c r="I30" s="6" t="s">
        <v>56</v>
      </c>
      <c r="J30" s="6" t="s">
        <v>61</v>
      </c>
      <c r="P30" s="39" t="s">
        <v>263</v>
      </c>
      <c r="Q30" s="3" t="s">
        <v>346</v>
      </c>
      <c r="R30" s="40" t="s">
        <v>345</v>
      </c>
    </row>
    <row r="31" spans="1:18" ht="374.4">
      <c r="A31" s="35" t="s">
        <v>1219</v>
      </c>
      <c r="B31" s="39" t="s">
        <v>1201</v>
      </c>
      <c r="C31" s="39" t="s">
        <v>1220</v>
      </c>
      <c r="D31" s="20" t="s">
        <v>1221</v>
      </c>
      <c r="E31" s="5" t="s">
        <v>488</v>
      </c>
      <c r="F31" s="5"/>
      <c r="G31" s="6" t="s">
        <v>45</v>
      </c>
      <c r="H31" s="6" t="s">
        <v>51</v>
      </c>
      <c r="I31" s="6" t="s">
        <v>56</v>
      </c>
      <c r="J31" s="6" t="s">
        <v>61</v>
      </c>
      <c r="P31" s="39" t="s">
        <v>263</v>
      </c>
      <c r="Q31" s="3" t="s">
        <v>346</v>
      </c>
      <c r="R31" s="40" t="s">
        <v>345</v>
      </c>
    </row>
    <row r="32" spans="1:18" ht="129.6">
      <c r="A32" s="35" t="s">
        <v>1219</v>
      </c>
      <c r="B32" s="39" t="s">
        <v>1201</v>
      </c>
      <c r="C32" s="39" t="s">
        <v>1220</v>
      </c>
      <c r="D32" s="20" t="s">
        <v>1222</v>
      </c>
      <c r="E32" s="5" t="s">
        <v>490</v>
      </c>
      <c r="F32" s="5"/>
      <c r="G32" s="6" t="s">
        <v>45</v>
      </c>
      <c r="H32" s="6" t="s">
        <v>51</v>
      </c>
      <c r="I32" s="6" t="s">
        <v>56</v>
      </c>
      <c r="J32" s="6" t="s">
        <v>61</v>
      </c>
      <c r="P32" s="39" t="s">
        <v>263</v>
      </c>
      <c r="Q32" s="3" t="s">
        <v>346</v>
      </c>
      <c r="R32" s="40" t="s">
        <v>345</v>
      </c>
    </row>
    <row r="33" spans="1:18" ht="360">
      <c r="A33" s="35" t="s">
        <v>1223</v>
      </c>
      <c r="B33" s="39" t="s">
        <v>1224</v>
      </c>
      <c r="C33" s="39" t="s">
        <v>1225</v>
      </c>
      <c r="D33" s="20" t="s">
        <v>1226</v>
      </c>
      <c r="E33" s="5" t="s">
        <v>488</v>
      </c>
      <c r="F33" s="5"/>
      <c r="G33" s="6" t="s">
        <v>45</v>
      </c>
      <c r="H33" s="6" t="s">
        <v>51</v>
      </c>
      <c r="I33" s="6" t="s">
        <v>56</v>
      </c>
      <c r="J33" s="6" t="s">
        <v>61</v>
      </c>
      <c r="P33" s="39" t="s">
        <v>263</v>
      </c>
      <c r="Q33" s="3" t="s">
        <v>346</v>
      </c>
      <c r="R33" s="40" t="s">
        <v>345</v>
      </c>
    </row>
    <row r="34" spans="1:18" ht="144">
      <c r="A34" s="35" t="s">
        <v>1223</v>
      </c>
      <c r="B34" s="39" t="s">
        <v>1224</v>
      </c>
      <c r="C34" s="39" t="s">
        <v>1225</v>
      </c>
      <c r="D34" s="20" t="s">
        <v>1227</v>
      </c>
      <c r="E34" s="5" t="s">
        <v>490</v>
      </c>
      <c r="F34" s="5"/>
      <c r="G34" s="6" t="s">
        <v>45</v>
      </c>
      <c r="H34" s="6" t="s">
        <v>51</v>
      </c>
      <c r="I34" s="6" t="s">
        <v>56</v>
      </c>
      <c r="J34" s="6" t="s">
        <v>61</v>
      </c>
      <c r="P34" s="39" t="s">
        <v>263</v>
      </c>
      <c r="Q34" s="3" t="s">
        <v>346</v>
      </c>
      <c r="R34" s="40" t="s">
        <v>345</v>
      </c>
    </row>
    <row r="35" spans="1:18" ht="409.6">
      <c r="A35" s="35" t="s">
        <v>1223</v>
      </c>
      <c r="B35" s="39" t="s">
        <v>1224</v>
      </c>
      <c r="C35" s="39" t="s">
        <v>1225</v>
      </c>
      <c r="D35" s="20" t="s">
        <v>1228</v>
      </c>
      <c r="E35" s="5" t="s">
        <v>1229</v>
      </c>
      <c r="F35" s="5"/>
      <c r="G35" s="6" t="s">
        <v>45</v>
      </c>
      <c r="H35" s="6" t="s">
        <v>51</v>
      </c>
      <c r="I35" s="6" t="s">
        <v>56</v>
      </c>
      <c r="J35" s="6" t="s">
        <v>61</v>
      </c>
      <c r="P35" s="39" t="s">
        <v>263</v>
      </c>
      <c r="Q35" s="3" t="s">
        <v>346</v>
      </c>
      <c r="R35" s="40" t="s">
        <v>345</v>
      </c>
    </row>
    <row r="36" spans="1:18" ht="216">
      <c r="A36" s="35" t="s">
        <v>1230</v>
      </c>
      <c r="B36" s="39" t="s">
        <v>1231</v>
      </c>
      <c r="C36" s="39" t="s">
        <v>1232</v>
      </c>
      <c r="D36" s="20" t="s">
        <v>1233</v>
      </c>
      <c r="E36" s="5" t="s">
        <v>488</v>
      </c>
      <c r="F36" s="5"/>
      <c r="G36" s="6" t="s">
        <v>45</v>
      </c>
      <c r="H36" s="6" t="s">
        <v>51</v>
      </c>
      <c r="I36" s="6" t="s">
        <v>56</v>
      </c>
      <c r="J36" s="6" t="s">
        <v>61</v>
      </c>
      <c r="P36" s="39" t="s">
        <v>263</v>
      </c>
      <c r="Q36" s="3" t="s">
        <v>346</v>
      </c>
      <c r="R36" s="40" t="s">
        <v>345</v>
      </c>
    </row>
    <row r="37" spans="1:18" ht="129.6">
      <c r="A37" s="35" t="s">
        <v>1230</v>
      </c>
      <c r="B37" s="39" t="s">
        <v>1231</v>
      </c>
      <c r="C37" s="39" t="s">
        <v>1232</v>
      </c>
      <c r="D37" s="20" t="s">
        <v>1234</v>
      </c>
      <c r="E37" s="5" t="s">
        <v>490</v>
      </c>
      <c r="F37" s="5"/>
      <c r="G37" s="6" t="s">
        <v>45</v>
      </c>
      <c r="H37" s="6" t="s">
        <v>51</v>
      </c>
      <c r="I37" s="6" t="s">
        <v>56</v>
      </c>
      <c r="J37" s="6" t="s">
        <v>61</v>
      </c>
      <c r="P37" s="39" t="s">
        <v>263</v>
      </c>
      <c r="Q37" s="3" t="s">
        <v>346</v>
      </c>
      <c r="R37" s="40" t="s">
        <v>345</v>
      </c>
    </row>
    <row r="38" spans="1:18" ht="409.6">
      <c r="A38" s="35" t="s">
        <v>1235</v>
      </c>
      <c r="B38" s="39" t="s">
        <v>1231</v>
      </c>
      <c r="C38" s="39" t="s">
        <v>1236</v>
      </c>
      <c r="D38" s="20" t="s">
        <v>1237</v>
      </c>
      <c r="E38" s="5" t="s">
        <v>488</v>
      </c>
      <c r="F38" s="5"/>
      <c r="G38" s="6" t="s">
        <v>45</v>
      </c>
      <c r="H38" s="6" t="s">
        <v>51</v>
      </c>
      <c r="I38" s="6" t="s">
        <v>56</v>
      </c>
      <c r="J38" s="6" t="s">
        <v>61</v>
      </c>
      <c r="P38" s="39" t="s">
        <v>263</v>
      </c>
      <c r="Q38" s="3" t="s">
        <v>346</v>
      </c>
      <c r="R38" s="40" t="s">
        <v>345</v>
      </c>
    </row>
    <row r="39" spans="1:18" ht="129.6">
      <c r="A39" s="35" t="s">
        <v>1238</v>
      </c>
      <c r="B39" s="39" t="s">
        <v>1231</v>
      </c>
      <c r="C39" s="39" t="s">
        <v>1239</v>
      </c>
      <c r="D39" s="20" t="s">
        <v>1240</v>
      </c>
      <c r="E39" s="5" t="s">
        <v>488</v>
      </c>
      <c r="F39" s="5"/>
      <c r="G39" s="6" t="s">
        <v>45</v>
      </c>
      <c r="H39" s="6" t="s">
        <v>51</v>
      </c>
      <c r="I39" s="6" t="s">
        <v>56</v>
      </c>
      <c r="J39" s="6" t="s">
        <v>61</v>
      </c>
      <c r="P39" s="39" t="s">
        <v>263</v>
      </c>
      <c r="Q39" s="3" t="s">
        <v>346</v>
      </c>
      <c r="R39" s="40" t="s">
        <v>345</v>
      </c>
    </row>
    <row r="40" spans="1:18" ht="409.6">
      <c r="A40" s="35" t="s">
        <v>1238</v>
      </c>
      <c r="B40" s="39" t="s">
        <v>1231</v>
      </c>
      <c r="C40" s="39" t="s">
        <v>1239</v>
      </c>
      <c r="D40" s="20" t="s">
        <v>1241</v>
      </c>
      <c r="E40" s="5" t="s">
        <v>1229</v>
      </c>
      <c r="F40" s="5"/>
      <c r="G40" s="6" t="s">
        <v>45</v>
      </c>
      <c r="H40" s="6" t="s">
        <v>51</v>
      </c>
      <c r="I40" s="6" t="s">
        <v>56</v>
      </c>
      <c r="J40" s="6" t="s">
        <v>61</v>
      </c>
      <c r="P40" s="39" t="s">
        <v>263</v>
      </c>
      <c r="Q40" s="3" t="s">
        <v>346</v>
      </c>
      <c r="R40" s="40" t="s">
        <v>345</v>
      </c>
    </row>
    <row r="41" spans="1:18" ht="129.6">
      <c r="A41" s="35" t="s">
        <v>1238</v>
      </c>
      <c r="B41" s="39" t="s">
        <v>1231</v>
      </c>
      <c r="C41" s="39" t="s">
        <v>1239</v>
      </c>
      <c r="D41" s="20" t="s">
        <v>1242</v>
      </c>
      <c r="E41" s="5" t="s">
        <v>1243</v>
      </c>
      <c r="F41" s="5"/>
      <c r="G41" s="6" t="s">
        <v>45</v>
      </c>
      <c r="H41" s="6" t="s">
        <v>51</v>
      </c>
      <c r="I41" s="6" t="s">
        <v>56</v>
      </c>
      <c r="J41" s="6" t="s">
        <v>61</v>
      </c>
      <c r="P41" s="39" t="s">
        <v>263</v>
      </c>
      <c r="Q41" s="3" t="s">
        <v>346</v>
      </c>
      <c r="R41" s="40" t="s">
        <v>345</v>
      </c>
    </row>
    <row r="42" spans="1:18" ht="409.6">
      <c r="A42" s="35" t="s">
        <v>1244</v>
      </c>
      <c r="B42" s="39" t="s">
        <v>1231</v>
      </c>
      <c r="C42" s="39" t="s">
        <v>1245</v>
      </c>
      <c r="D42" s="20" t="s">
        <v>1246</v>
      </c>
      <c r="E42" s="5" t="s">
        <v>488</v>
      </c>
      <c r="F42" s="5"/>
      <c r="G42" s="6" t="s">
        <v>45</v>
      </c>
      <c r="H42" s="6" t="s">
        <v>51</v>
      </c>
      <c r="I42" s="6" t="s">
        <v>56</v>
      </c>
      <c r="J42" s="6" t="s">
        <v>61</v>
      </c>
      <c r="P42" s="39" t="s">
        <v>263</v>
      </c>
      <c r="Q42" s="3" t="s">
        <v>346</v>
      </c>
      <c r="R42" s="40" t="s">
        <v>345</v>
      </c>
    </row>
    <row r="43" spans="1:18" ht="129.6">
      <c r="A43" s="35" t="s">
        <v>1244</v>
      </c>
      <c r="B43" s="39" t="s">
        <v>1231</v>
      </c>
      <c r="C43" s="39" t="s">
        <v>1245</v>
      </c>
      <c r="D43" s="20" t="s">
        <v>1247</v>
      </c>
      <c r="E43" s="5" t="s">
        <v>490</v>
      </c>
      <c r="F43" s="5"/>
      <c r="G43" s="6" t="s">
        <v>45</v>
      </c>
      <c r="H43" s="6" t="s">
        <v>51</v>
      </c>
      <c r="I43" s="6" t="s">
        <v>56</v>
      </c>
      <c r="J43" s="6" t="s">
        <v>61</v>
      </c>
      <c r="P43" s="39" t="s">
        <v>263</v>
      </c>
      <c r="Q43" s="3" t="s">
        <v>346</v>
      </c>
      <c r="R43" s="40" t="s">
        <v>345</v>
      </c>
    </row>
    <row r="44" spans="1:18" ht="345.6">
      <c r="A44" s="35" t="s">
        <v>1251</v>
      </c>
      <c r="B44" s="39" t="s">
        <v>1231</v>
      </c>
      <c r="C44" s="39" t="s">
        <v>1248</v>
      </c>
      <c r="D44" s="20" t="s">
        <v>1249</v>
      </c>
      <c r="E44" s="5" t="s">
        <v>488</v>
      </c>
      <c r="F44" s="5"/>
      <c r="G44" s="6" t="s">
        <v>45</v>
      </c>
      <c r="H44" s="6" t="s">
        <v>51</v>
      </c>
      <c r="I44" s="6" t="s">
        <v>56</v>
      </c>
      <c r="J44" s="6" t="s">
        <v>61</v>
      </c>
      <c r="P44" s="39" t="s">
        <v>263</v>
      </c>
      <c r="Q44" s="3" t="s">
        <v>346</v>
      </c>
      <c r="R44" s="40" t="s">
        <v>345</v>
      </c>
    </row>
    <row r="45" spans="1:18" ht="129.6">
      <c r="A45" s="35" t="s">
        <v>1251</v>
      </c>
      <c r="B45" s="39" t="s">
        <v>1231</v>
      </c>
      <c r="C45" s="39" t="s">
        <v>1248</v>
      </c>
      <c r="D45" s="20" t="s">
        <v>1250</v>
      </c>
      <c r="E45" s="5" t="s">
        <v>1243</v>
      </c>
      <c r="F45" s="5"/>
      <c r="G45" s="6" t="s">
        <v>45</v>
      </c>
      <c r="H45" s="6" t="s">
        <v>51</v>
      </c>
      <c r="I45" s="6" t="s">
        <v>56</v>
      </c>
      <c r="J45" s="6" t="s">
        <v>61</v>
      </c>
      <c r="P45" s="39" t="s">
        <v>263</v>
      </c>
      <c r="Q45" s="3" t="s">
        <v>346</v>
      </c>
      <c r="R45" s="40" t="s">
        <v>345</v>
      </c>
    </row>
    <row r="46" spans="1:18" ht="172.8">
      <c r="A46" s="35" t="s">
        <v>1252</v>
      </c>
      <c r="B46" s="39" t="s">
        <v>1231</v>
      </c>
      <c r="C46" s="39" t="s">
        <v>1253</v>
      </c>
      <c r="D46" s="20" t="s">
        <v>1254</v>
      </c>
      <c r="E46" s="5" t="s">
        <v>488</v>
      </c>
      <c r="F46" s="5"/>
      <c r="G46" s="6" t="s">
        <v>45</v>
      </c>
      <c r="H46" s="6" t="s">
        <v>51</v>
      </c>
      <c r="I46" s="6" t="s">
        <v>56</v>
      </c>
      <c r="J46" s="6" t="s">
        <v>61</v>
      </c>
      <c r="P46" s="39" t="s">
        <v>263</v>
      </c>
      <c r="Q46" s="3" t="s">
        <v>346</v>
      </c>
      <c r="R46" s="40" t="s">
        <v>345</v>
      </c>
    </row>
    <row r="47" spans="1:18" ht="409.6">
      <c r="A47" s="35" t="s">
        <v>1252</v>
      </c>
      <c r="B47" s="39" t="s">
        <v>1231</v>
      </c>
      <c r="C47" s="39" t="s">
        <v>1253</v>
      </c>
      <c r="D47" s="20" t="s">
        <v>1256</v>
      </c>
      <c r="E47" s="5" t="s">
        <v>1255</v>
      </c>
      <c r="F47" s="5"/>
      <c r="G47" s="6" t="s">
        <v>45</v>
      </c>
      <c r="H47" s="6" t="s">
        <v>51</v>
      </c>
      <c r="I47" s="6" t="s">
        <v>56</v>
      </c>
      <c r="J47" s="6" t="s">
        <v>61</v>
      </c>
      <c r="P47" s="39" t="s">
        <v>263</v>
      </c>
      <c r="Q47" s="3" t="s">
        <v>346</v>
      </c>
      <c r="R47" s="40" t="s">
        <v>345</v>
      </c>
    </row>
    <row r="48" spans="1:18">
      <c r="L48" s="3">
        <f>AVERAGE(L21)</f>
        <v>3</v>
      </c>
      <c r="M48" s="36" t="s">
        <v>428</v>
      </c>
    </row>
    <row r="49" spans="1:16" ht="57.6">
      <c r="F49" s="2" t="s">
        <v>17</v>
      </c>
      <c r="H49" s="17" t="e">
        <f>AVERAGE(#REF!)</f>
        <v>#REF!</v>
      </c>
      <c r="I49" s="17" t="e">
        <f>1-H49</f>
        <v>#REF!</v>
      </c>
      <c r="M49" s="5" t="s">
        <v>17</v>
      </c>
      <c r="O49" s="17" t="e">
        <f xml:space="preserve"> AVERAGE(#REF!,#REF!,#REF!,#REF!,#REF!)</f>
        <v>#REF!</v>
      </c>
      <c r="P49" s="17" t="e">
        <f>1-O49</f>
        <v>#REF!</v>
      </c>
    </row>
    <row r="50" spans="1:16" ht="57.6">
      <c r="F50" s="5" t="s">
        <v>3</v>
      </c>
      <c r="G50" s="5"/>
      <c r="H50" s="17" t="e">
        <f>AVERAGE(#REF!)</f>
        <v>#REF!</v>
      </c>
      <c r="I50" s="17" t="e">
        <f>1-H50</f>
        <v>#REF!</v>
      </c>
      <c r="M50" s="5" t="s">
        <v>3</v>
      </c>
      <c r="N50" s="5"/>
      <c r="O50" s="17" t="e">
        <f xml:space="preserve"> AVERAGE(#REF!,#REF!,#REF!,#REF!,#REF!)</f>
        <v>#REF!</v>
      </c>
      <c r="P50" s="17" t="e">
        <f>1-O50</f>
        <v>#REF!</v>
      </c>
    </row>
    <row r="51" spans="1:16" ht="57.6">
      <c r="F51" s="5" t="s">
        <v>4</v>
      </c>
      <c r="G51" s="5"/>
      <c r="H51" s="17" t="e">
        <f>AVERAGE(#REF!)</f>
        <v>#REF!</v>
      </c>
      <c r="I51" s="17" t="e">
        <f>1-H51</f>
        <v>#REF!</v>
      </c>
      <c r="M51" s="5" t="s">
        <v>4</v>
      </c>
      <c r="N51" s="5"/>
      <c r="O51" s="17" t="e">
        <f xml:space="preserve"> AVERAGE(#REF!,#REF!,#REF!,#REF!,#REF!)</f>
        <v>#REF!</v>
      </c>
      <c r="P51" s="17" t="e">
        <f>1-O51</f>
        <v>#REF!</v>
      </c>
    </row>
    <row r="52" spans="1:16" ht="57.6">
      <c r="F52" s="5" t="s">
        <v>5</v>
      </c>
      <c r="G52" s="5"/>
      <c r="H52" s="17" t="e">
        <f>AVERAGE(#REF!)</f>
        <v>#REF!</v>
      </c>
      <c r="I52" s="17" t="e">
        <f>1-H52</f>
        <v>#REF!</v>
      </c>
      <c r="M52" s="5" t="s">
        <v>5</v>
      </c>
      <c r="N52" s="5"/>
      <c r="O52" s="17" t="e">
        <f xml:space="preserve"> AVERAGE(#REF!,#REF!,#REF!,#REF!,#REF!)</f>
        <v>#REF!</v>
      </c>
      <c r="P52" s="17" t="e">
        <f>1-O52</f>
        <v>#REF!</v>
      </c>
    </row>
    <row r="53" spans="1:16" ht="72">
      <c r="F53" s="5" t="s">
        <v>6</v>
      </c>
      <c r="G53" s="5"/>
      <c r="H53" s="17" t="e">
        <f>AVERAGE(H49:H52)</f>
        <v>#REF!</v>
      </c>
      <c r="I53" s="17" t="e">
        <f>1-H53</f>
        <v>#REF!</v>
      </c>
      <c r="M53" s="5" t="s">
        <v>6</v>
      </c>
      <c r="N53" s="5"/>
      <c r="O53" s="17" t="e">
        <f>AVERAGE(O49:O52)</f>
        <v>#REF!</v>
      </c>
      <c r="P53" s="17" t="e">
        <f>1-O53</f>
        <v>#REF!</v>
      </c>
    </row>
    <row r="55" spans="1:16" ht="30" customHeight="1">
      <c r="A55" s="68" t="s">
        <v>43</v>
      </c>
      <c r="B55" s="68"/>
      <c r="C55" s="68"/>
      <c r="D55" s="68"/>
      <c r="E55" s="68"/>
      <c r="F55" s="68"/>
      <c r="G55" s="68"/>
      <c r="H55" s="68"/>
      <c r="I55" s="68"/>
      <c r="J55" s="68"/>
      <c r="K55" s="68"/>
      <c r="L55" s="68"/>
      <c r="M55" s="68"/>
    </row>
  </sheetData>
  <mergeCells count="2">
    <mergeCell ref="A1:J1"/>
    <mergeCell ref="A55:M55"/>
  </mergeCells>
  <hyperlinks>
    <hyperlink ref="A55" r:id="rId1" display="http://creativecommons.org/licenses/by-sa/4.0/"/>
  </hyperlinks>
  <pageMargins left="0.7" right="0.7" top="0.75" bottom="0.75" header="0.3" footer="0.3"/>
  <pageSetup scale="2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486" operator="equal" id="{F4A02DFE-6FEA-4543-ADEC-4A157837BC53}">
            <xm:f>Values!$A$8</xm:f>
            <x14:dxf>
              <fill>
                <patternFill>
                  <bgColor rgb="FF27AE60"/>
                </patternFill>
              </fill>
            </x14:dxf>
          </x14:cfRule>
          <x14:cfRule type="cellIs" priority="487" operator="equal" id="{CA341EEB-37E2-4897-862E-4228A86C4D26}">
            <xm:f>Values!$A$7</xm:f>
            <x14:dxf>
              <fill>
                <patternFill>
                  <bgColor rgb="FFF1C40F"/>
                </patternFill>
              </fill>
            </x14:dxf>
          </x14:cfRule>
          <x14:cfRule type="cellIs" priority="488" operator="equal" id="{A904F3BC-A3EE-4F03-841E-37DEEFFD205F}">
            <xm:f>Values!$A$6</xm:f>
            <x14:dxf>
              <fill>
                <patternFill>
                  <bgColor rgb="FFF39C12"/>
                </patternFill>
              </fill>
            </x14:dxf>
          </x14:cfRule>
          <x14:cfRule type="cellIs" priority="489" operator="equal" id="{5608C4BE-2ECD-4C3D-9F87-22CE44C92028}">
            <xm:f>Values!$A$5</xm:f>
            <x14:dxf>
              <fill>
                <patternFill>
                  <bgColor rgb="FFE67E22"/>
                </patternFill>
              </fill>
            </x14:dxf>
          </x14:cfRule>
          <x14:cfRule type="cellIs" priority="490" operator="equal" id="{E579025D-BA34-452B-B2E3-2522DE2562C2}">
            <xm:f>Values!$A$4</xm:f>
            <x14:dxf>
              <fill>
                <patternFill>
                  <bgColor rgb="FFE74C3C"/>
                </patternFill>
              </fill>
            </x14:dxf>
          </x14:cfRule>
          <xm:sqref>G21:G23 G26:G28 G34</xm:sqref>
        </x14:conditionalFormatting>
        <x14:conditionalFormatting xmlns:xm="http://schemas.microsoft.com/office/excel/2006/main">
          <x14:cfRule type="cellIs" priority="471" operator="equal" id="{2B9648A8-DBF4-4F56-B57C-10B727F54F3E}">
            <xm:f>Values!$A$15</xm:f>
            <x14:dxf>
              <fill>
                <patternFill>
                  <bgColor rgb="FF27AE60"/>
                </patternFill>
              </fill>
            </x14:dxf>
          </x14:cfRule>
          <x14:cfRule type="cellIs" priority="482" operator="equal" id="{0E6214A5-0EBF-4E58-A04D-ACA98BE75156}">
            <xm:f>Values!$A$14</xm:f>
            <x14:dxf>
              <fill>
                <patternFill>
                  <bgColor rgb="FFF1C40F"/>
                </patternFill>
              </fill>
            </x14:dxf>
          </x14:cfRule>
          <x14:cfRule type="cellIs" priority="483" operator="equal" id="{DC205E3E-563F-4B85-BCF3-89CEECB96B22}">
            <xm:f>Values!$A$13</xm:f>
            <x14:dxf>
              <fill>
                <patternFill>
                  <bgColor rgb="FFF39C12"/>
                </patternFill>
              </fill>
            </x14:dxf>
          </x14:cfRule>
          <x14:cfRule type="cellIs" priority="484" operator="equal" id="{A0F7E260-D09D-4A8F-AE56-AA5D347217C2}">
            <xm:f>Values!$A$12</xm:f>
            <x14:dxf>
              <fill>
                <patternFill>
                  <bgColor rgb="FFE67E22"/>
                </patternFill>
              </fill>
            </x14:dxf>
          </x14:cfRule>
          <x14:cfRule type="cellIs" priority="485" operator="equal" id="{7DF01AF2-4C03-4575-9902-73757D08B0D5}">
            <xm:f>Values!$A$11</xm:f>
            <x14:dxf>
              <fill>
                <patternFill>
                  <bgColor rgb="FFE74C3C"/>
                </patternFill>
              </fill>
            </x14:dxf>
          </x14:cfRule>
          <xm:sqref>H21:H23 H26:H28 H34</xm:sqref>
        </x14:conditionalFormatting>
        <x14:conditionalFormatting xmlns:xm="http://schemas.microsoft.com/office/excel/2006/main">
          <x14:cfRule type="cellIs" priority="472" operator="equal" id="{80BED80E-C5CC-467D-91E2-0600CCFC8CBB}">
            <xm:f>Values!$A$22</xm:f>
            <x14:dxf>
              <fill>
                <patternFill>
                  <bgColor rgb="FF27B060"/>
                </patternFill>
              </fill>
            </x14:dxf>
          </x14:cfRule>
          <x14:cfRule type="cellIs" priority="478" operator="equal" id="{91DED9C4-F20B-4804-ABA4-C8D694387853}">
            <xm:f>Values!$A$21</xm:f>
            <x14:dxf>
              <fill>
                <patternFill>
                  <bgColor rgb="FFF1C40F"/>
                </patternFill>
              </fill>
            </x14:dxf>
          </x14:cfRule>
          <x14:cfRule type="cellIs" priority="479" operator="equal" id="{510D8894-6610-4C1E-96E0-70D50ED86D37}">
            <xm:f>Values!$A$20</xm:f>
            <x14:dxf>
              <fill>
                <patternFill>
                  <bgColor rgb="FFF39C12"/>
                </patternFill>
              </fill>
            </x14:dxf>
          </x14:cfRule>
          <x14:cfRule type="cellIs" priority="480" operator="equal" id="{03E13158-2BBC-4F24-BB77-8E4D739C108F}">
            <xm:f>Values!$A$19</xm:f>
            <x14:dxf>
              <fill>
                <patternFill>
                  <bgColor rgb="FFE67E22"/>
                </patternFill>
              </fill>
            </x14:dxf>
          </x14:cfRule>
          <x14:cfRule type="cellIs" priority="481" operator="equal" id="{82EBC2C1-7943-48F9-AE90-A1EBCC49BC72}">
            <xm:f>Values!$A$18</xm:f>
            <x14:dxf>
              <fill>
                <patternFill>
                  <bgColor rgb="FFE74C3C"/>
                </patternFill>
              </fill>
            </x14:dxf>
          </x14:cfRule>
          <xm:sqref>I22:I23 I26:I28 I34</xm:sqref>
        </x14:conditionalFormatting>
        <x14:conditionalFormatting xmlns:xm="http://schemas.microsoft.com/office/excel/2006/main">
          <x14:cfRule type="cellIs" priority="473" operator="equal" id="{DD8DCE12-8750-407A-863C-89863FE6F5E4}">
            <xm:f>Values!$A$29</xm:f>
            <x14:dxf>
              <fill>
                <patternFill>
                  <bgColor rgb="FF27AE60"/>
                </patternFill>
              </fill>
            </x14:dxf>
          </x14:cfRule>
          <x14:cfRule type="cellIs" priority="475" operator="equal" id="{3420AE24-36C4-46E7-9FB5-526DFA74BAC1}">
            <xm:f>Values!$A$27</xm:f>
            <x14:dxf>
              <fill>
                <patternFill>
                  <bgColor rgb="FFF39C12"/>
                </patternFill>
              </fill>
            </x14:dxf>
          </x14:cfRule>
          <x14:cfRule type="cellIs" priority="476" operator="equal" id="{ED2E7537-5E9A-4897-BD9C-0B673A94BF7D}">
            <xm:f>Values!$A$26</xm:f>
            <x14:dxf>
              <fill>
                <patternFill>
                  <bgColor rgb="FFE67E22"/>
                </patternFill>
              </fill>
            </x14:dxf>
          </x14:cfRule>
          <x14:cfRule type="cellIs" priority="477" operator="equal" id="{0DDEF044-928C-416E-8929-94663E26BF13}">
            <xm:f>Values!$A$25</xm:f>
            <x14:dxf>
              <fill>
                <patternFill>
                  <bgColor rgb="FFE74C3C"/>
                </patternFill>
              </fill>
            </x14:dxf>
          </x14:cfRule>
          <xm:sqref>J22:J23 J26:J28 J34</xm:sqref>
        </x14:conditionalFormatting>
        <x14:conditionalFormatting xmlns:xm="http://schemas.microsoft.com/office/excel/2006/main">
          <x14:cfRule type="cellIs" priority="474" operator="equal" id="{E7273A38-044B-4659-A91C-6B4E6F9CB8EB}">
            <xm:f>Values!$A$28</xm:f>
            <x14:dxf>
              <fill>
                <patternFill>
                  <bgColor rgb="FFF1C40F"/>
                </patternFill>
              </fill>
            </x14:dxf>
          </x14:cfRule>
          <xm:sqref>J22:J23 J26:J28 J34</xm:sqref>
        </x14:conditionalFormatting>
        <x14:conditionalFormatting xmlns:xm="http://schemas.microsoft.com/office/excel/2006/main">
          <x14:cfRule type="cellIs" priority="466" operator="equal" id="{80B3A568-88DF-4C6D-9192-83D791B02603}">
            <xm:f>Values!$A$8</xm:f>
            <x14:dxf>
              <fill>
                <patternFill>
                  <bgColor rgb="FF27AE60"/>
                </patternFill>
              </fill>
            </x14:dxf>
          </x14:cfRule>
          <x14:cfRule type="cellIs" priority="467" operator="equal" id="{BEE96F7C-EA79-4F82-9173-A714A4EEB209}">
            <xm:f>Values!$A$7</xm:f>
            <x14:dxf>
              <fill>
                <patternFill>
                  <bgColor rgb="FFF1C40F"/>
                </patternFill>
              </fill>
            </x14:dxf>
          </x14:cfRule>
          <x14:cfRule type="cellIs" priority="468" operator="equal" id="{F6E3E812-D071-4CEE-84AB-E599A4F0AF7E}">
            <xm:f>Values!$A$6</xm:f>
            <x14:dxf>
              <fill>
                <patternFill>
                  <bgColor rgb="FFF39C12"/>
                </patternFill>
              </fill>
            </x14:dxf>
          </x14:cfRule>
          <x14:cfRule type="cellIs" priority="469" operator="equal" id="{6E2608EA-1829-462C-A294-A8B6E86DDF91}">
            <xm:f>Values!$A$5</xm:f>
            <x14:dxf>
              <fill>
                <patternFill>
                  <bgColor rgb="FFE67E22"/>
                </patternFill>
              </fill>
            </x14:dxf>
          </x14:cfRule>
          <x14:cfRule type="cellIs" priority="470" operator="equal" id="{1E7C63E3-E1F5-4A0C-BC18-9E5DB77DE454}">
            <xm:f>Values!$A$4</xm:f>
            <x14:dxf>
              <fill>
                <patternFill>
                  <bgColor rgb="FFE74C3C"/>
                </patternFill>
              </fill>
            </x14:dxf>
          </x14:cfRule>
          <xm:sqref>G24:G25</xm:sqref>
        </x14:conditionalFormatting>
        <x14:conditionalFormatting xmlns:xm="http://schemas.microsoft.com/office/excel/2006/main">
          <x14:cfRule type="cellIs" priority="451" operator="equal" id="{9A69EC98-9FAE-4595-9007-E3C4EABA2766}">
            <xm:f>Values!$A$15</xm:f>
            <x14:dxf>
              <fill>
                <patternFill>
                  <bgColor rgb="FF27AE60"/>
                </patternFill>
              </fill>
            </x14:dxf>
          </x14:cfRule>
          <x14:cfRule type="cellIs" priority="462" operator="equal" id="{FB6DF312-EF76-4414-8C88-CBB36EF9C797}">
            <xm:f>Values!$A$14</xm:f>
            <x14:dxf>
              <fill>
                <patternFill>
                  <bgColor rgb="FFF1C40F"/>
                </patternFill>
              </fill>
            </x14:dxf>
          </x14:cfRule>
          <x14:cfRule type="cellIs" priority="463" operator="equal" id="{DF12952D-09C0-4218-AB1E-A2708F4DF63F}">
            <xm:f>Values!$A$13</xm:f>
            <x14:dxf>
              <fill>
                <patternFill>
                  <bgColor rgb="FFF39C12"/>
                </patternFill>
              </fill>
            </x14:dxf>
          </x14:cfRule>
          <x14:cfRule type="cellIs" priority="464" operator="equal" id="{7374D4F3-EED1-4F78-B56A-270FCC4D3095}">
            <xm:f>Values!$A$12</xm:f>
            <x14:dxf>
              <fill>
                <patternFill>
                  <bgColor rgb="FFE67E22"/>
                </patternFill>
              </fill>
            </x14:dxf>
          </x14:cfRule>
          <x14:cfRule type="cellIs" priority="465" operator="equal" id="{5939C14C-C2F2-4128-BEF2-02CEB05B9F07}">
            <xm:f>Values!$A$11</xm:f>
            <x14:dxf>
              <fill>
                <patternFill>
                  <bgColor rgb="FFE74C3C"/>
                </patternFill>
              </fill>
            </x14:dxf>
          </x14:cfRule>
          <xm:sqref>H24:H25</xm:sqref>
        </x14:conditionalFormatting>
        <x14:conditionalFormatting xmlns:xm="http://schemas.microsoft.com/office/excel/2006/main">
          <x14:cfRule type="cellIs" priority="452" operator="equal" id="{5F4D46BD-E689-4AF1-A314-8FBB3C7521D2}">
            <xm:f>Values!$A$22</xm:f>
            <x14:dxf>
              <fill>
                <patternFill>
                  <bgColor rgb="FF27B060"/>
                </patternFill>
              </fill>
            </x14:dxf>
          </x14:cfRule>
          <x14:cfRule type="cellIs" priority="458" operator="equal" id="{569D5622-03E5-4C8C-AF65-BDF5987D6DE0}">
            <xm:f>Values!$A$21</xm:f>
            <x14:dxf>
              <fill>
                <patternFill>
                  <bgColor rgb="FFF1C40F"/>
                </patternFill>
              </fill>
            </x14:dxf>
          </x14:cfRule>
          <x14:cfRule type="cellIs" priority="459" operator="equal" id="{935C4C6B-484E-4F06-ABEE-F2997ABBFAEF}">
            <xm:f>Values!$A$20</xm:f>
            <x14:dxf>
              <fill>
                <patternFill>
                  <bgColor rgb="FFF39C12"/>
                </patternFill>
              </fill>
            </x14:dxf>
          </x14:cfRule>
          <x14:cfRule type="cellIs" priority="460" operator="equal" id="{F62B6309-1AD9-4EEF-BFD1-ADFD7579C4EC}">
            <xm:f>Values!$A$19</xm:f>
            <x14:dxf>
              <fill>
                <patternFill>
                  <bgColor rgb="FFE67E22"/>
                </patternFill>
              </fill>
            </x14:dxf>
          </x14:cfRule>
          <x14:cfRule type="cellIs" priority="461" operator="equal" id="{E6213DCD-C73D-4448-AEF7-04F78DC46DB2}">
            <xm:f>Values!$A$18</xm:f>
            <x14:dxf>
              <fill>
                <patternFill>
                  <bgColor rgb="FFE74C3C"/>
                </patternFill>
              </fill>
            </x14:dxf>
          </x14:cfRule>
          <xm:sqref>I24:I25</xm:sqref>
        </x14:conditionalFormatting>
        <x14:conditionalFormatting xmlns:xm="http://schemas.microsoft.com/office/excel/2006/main">
          <x14:cfRule type="cellIs" priority="453" operator="equal" id="{CB5D2B29-F11A-482C-B3DB-A4215D1A277F}">
            <xm:f>Values!$A$29</xm:f>
            <x14:dxf>
              <fill>
                <patternFill>
                  <bgColor rgb="FF27AE60"/>
                </patternFill>
              </fill>
            </x14:dxf>
          </x14:cfRule>
          <x14:cfRule type="cellIs" priority="455" operator="equal" id="{BB696C55-47AA-453E-93A1-56F039EB127D}">
            <xm:f>Values!$A$27</xm:f>
            <x14:dxf>
              <fill>
                <patternFill>
                  <bgColor rgb="FFF39C12"/>
                </patternFill>
              </fill>
            </x14:dxf>
          </x14:cfRule>
          <x14:cfRule type="cellIs" priority="456" operator="equal" id="{F4B2001E-7B15-48C4-8118-3C3A5A775120}">
            <xm:f>Values!$A$26</xm:f>
            <x14:dxf>
              <fill>
                <patternFill>
                  <bgColor rgb="FFE67E22"/>
                </patternFill>
              </fill>
            </x14:dxf>
          </x14:cfRule>
          <x14:cfRule type="cellIs" priority="457" operator="equal" id="{AD5A236C-892D-44BA-83D2-B931F44C4DE6}">
            <xm:f>Values!$A$25</xm:f>
            <x14:dxf>
              <fill>
                <patternFill>
                  <bgColor rgb="FFE74C3C"/>
                </patternFill>
              </fill>
            </x14:dxf>
          </x14:cfRule>
          <xm:sqref>J24:J25</xm:sqref>
        </x14:conditionalFormatting>
        <x14:conditionalFormatting xmlns:xm="http://schemas.microsoft.com/office/excel/2006/main">
          <x14:cfRule type="cellIs" priority="454" operator="equal" id="{D3A87D52-DF5B-4F55-A65E-552DBF5D9083}">
            <xm:f>Values!$A$28</xm:f>
            <x14:dxf>
              <fill>
                <patternFill>
                  <bgColor rgb="FFF1C40F"/>
                </patternFill>
              </fill>
            </x14:dxf>
          </x14:cfRule>
          <xm:sqref>J24:J25</xm:sqref>
        </x14:conditionalFormatting>
        <x14:conditionalFormatting xmlns:xm="http://schemas.microsoft.com/office/excel/2006/main">
          <x14:cfRule type="cellIs" priority="441" operator="equal" id="{316B3ABE-D0CE-4FF1-BC5A-46742106C347}">
            <xm:f>Values!$A$22</xm:f>
            <x14:dxf>
              <fill>
                <patternFill>
                  <bgColor rgb="FF27B060"/>
                </patternFill>
              </fill>
            </x14:dxf>
          </x14:cfRule>
          <x14:cfRule type="cellIs" priority="447" operator="equal" id="{3FDDCAF6-6904-421E-8AB1-ABE27D4032C5}">
            <xm:f>Values!$A$21</xm:f>
            <x14:dxf>
              <fill>
                <patternFill>
                  <bgColor rgb="FFF1C40F"/>
                </patternFill>
              </fill>
            </x14:dxf>
          </x14:cfRule>
          <x14:cfRule type="cellIs" priority="448" operator="equal" id="{C8E856AD-AEDF-4F66-800B-D554E6235995}">
            <xm:f>Values!$A$20</xm:f>
            <x14:dxf>
              <fill>
                <patternFill>
                  <bgColor rgb="FFF39C12"/>
                </patternFill>
              </fill>
            </x14:dxf>
          </x14:cfRule>
          <x14:cfRule type="cellIs" priority="449" operator="equal" id="{96D8A570-F13C-4604-8BB3-1DDB071C2F35}">
            <xm:f>Values!$A$19</xm:f>
            <x14:dxf>
              <fill>
                <patternFill>
                  <bgColor rgb="FFE67E22"/>
                </patternFill>
              </fill>
            </x14:dxf>
          </x14:cfRule>
          <x14:cfRule type="cellIs" priority="450" operator="equal" id="{E9951A84-C49A-4572-A657-411711EC97BB}">
            <xm:f>Values!$A$18</xm:f>
            <x14:dxf>
              <fill>
                <patternFill>
                  <bgColor rgb="FFE74C3C"/>
                </patternFill>
              </fill>
            </x14:dxf>
          </x14:cfRule>
          <xm:sqref>I21</xm:sqref>
        </x14:conditionalFormatting>
        <x14:conditionalFormatting xmlns:xm="http://schemas.microsoft.com/office/excel/2006/main">
          <x14:cfRule type="cellIs" priority="442" operator="equal" id="{A9FD1A16-F293-439B-B8CD-BF6980EF6180}">
            <xm:f>Values!$A$29</xm:f>
            <x14:dxf>
              <fill>
                <patternFill>
                  <bgColor rgb="FF27AE60"/>
                </patternFill>
              </fill>
            </x14:dxf>
          </x14:cfRule>
          <x14:cfRule type="cellIs" priority="444" operator="equal" id="{D0AB63D5-2407-4022-B4DC-79E0CEF6F5FB}">
            <xm:f>Values!$A$27</xm:f>
            <x14:dxf>
              <fill>
                <patternFill>
                  <bgColor rgb="FFF39C12"/>
                </patternFill>
              </fill>
            </x14:dxf>
          </x14:cfRule>
          <x14:cfRule type="cellIs" priority="445" operator="equal" id="{597697B8-8376-4108-8EBD-DF6A48B22A79}">
            <xm:f>Values!$A$26</xm:f>
            <x14:dxf>
              <fill>
                <patternFill>
                  <bgColor rgb="FFE67E22"/>
                </patternFill>
              </fill>
            </x14:dxf>
          </x14:cfRule>
          <x14:cfRule type="cellIs" priority="446" operator="equal" id="{CDDD0FC5-9C75-417D-ACC0-1B772D2F5550}">
            <xm:f>Values!$A$25</xm:f>
            <x14:dxf>
              <fill>
                <patternFill>
                  <bgColor rgb="FFE74C3C"/>
                </patternFill>
              </fill>
            </x14:dxf>
          </x14:cfRule>
          <xm:sqref>J21</xm:sqref>
        </x14:conditionalFormatting>
        <x14:conditionalFormatting xmlns:xm="http://schemas.microsoft.com/office/excel/2006/main">
          <x14:cfRule type="cellIs" priority="443" operator="equal" id="{461E5F23-80B0-4114-891B-F42A0E020777}">
            <xm:f>Values!$A$28</xm:f>
            <x14:dxf>
              <fill>
                <patternFill>
                  <bgColor rgb="FFF1C40F"/>
                </patternFill>
              </fill>
            </x14:dxf>
          </x14:cfRule>
          <xm:sqref>J21</xm:sqref>
        </x14:conditionalFormatting>
        <x14:conditionalFormatting xmlns:xm="http://schemas.microsoft.com/office/excel/2006/main">
          <x14:cfRule type="cellIs" priority="436" operator="equal" id="{169B0FCF-CC84-4B3E-AF23-F2524C429CAA}">
            <xm:f>Values!$A$8</xm:f>
            <x14:dxf>
              <fill>
                <patternFill>
                  <bgColor rgb="FF27AE60"/>
                </patternFill>
              </fill>
            </x14:dxf>
          </x14:cfRule>
          <x14:cfRule type="cellIs" priority="437" operator="equal" id="{8923D332-8F00-40C9-A753-5DF608CBD09C}">
            <xm:f>Values!$A$7</xm:f>
            <x14:dxf>
              <fill>
                <patternFill>
                  <bgColor rgb="FFF1C40F"/>
                </patternFill>
              </fill>
            </x14:dxf>
          </x14:cfRule>
          <x14:cfRule type="cellIs" priority="438" operator="equal" id="{DBD7463E-A731-4D77-9916-3C63F6801AFA}">
            <xm:f>Values!$A$6</xm:f>
            <x14:dxf>
              <fill>
                <patternFill>
                  <bgColor rgb="FFF39C12"/>
                </patternFill>
              </fill>
            </x14:dxf>
          </x14:cfRule>
          <x14:cfRule type="cellIs" priority="439" operator="equal" id="{66339B86-D717-4410-8C1A-EBA4936CBAC3}">
            <xm:f>Values!$A$5</xm:f>
            <x14:dxf>
              <fill>
                <patternFill>
                  <bgColor rgb="FFE67E22"/>
                </patternFill>
              </fill>
            </x14:dxf>
          </x14:cfRule>
          <x14:cfRule type="cellIs" priority="440" operator="equal" id="{EE8DED31-6EEA-4D1A-A5C3-0FECEB393C9D}">
            <xm:f>Values!$A$4</xm:f>
            <x14:dxf>
              <fill>
                <patternFill>
                  <bgColor rgb="FFE74C3C"/>
                </patternFill>
              </fill>
            </x14:dxf>
          </x14:cfRule>
          <xm:sqref>G31</xm:sqref>
        </x14:conditionalFormatting>
        <x14:conditionalFormatting xmlns:xm="http://schemas.microsoft.com/office/excel/2006/main">
          <x14:cfRule type="cellIs" priority="421" operator="equal" id="{E27F0738-D15F-4458-B26A-967B902309B5}">
            <xm:f>Values!$A$15</xm:f>
            <x14:dxf>
              <fill>
                <patternFill>
                  <bgColor rgb="FF27AE60"/>
                </patternFill>
              </fill>
            </x14:dxf>
          </x14:cfRule>
          <x14:cfRule type="cellIs" priority="432" operator="equal" id="{498AB657-A1C2-4C0E-A199-8F7C315228F0}">
            <xm:f>Values!$A$14</xm:f>
            <x14:dxf>
              <fill>
                <patternFill>
                  <bgColor rgb="FFF1C40F"/>
                </patternFill>
              </fill>
            </x14:dxf>
          </x14:cfRule>
          <x14:cfRule type="cellIs" priority="433" operator="equal" id="{AB6E4869-1E64-456B-8841-793401E864FF}">
            <xm:f>Values!$A$13</xm:f>
            <x14:dxf>
              <fill>
                <patternFill>
                  <bgColor rgb="FFF39C12"/>
                </patternFill>
              </fill>
            </x14:dxf>
          </x14:cfRule>
          <x14:cfRule type="cellIs" priority="434" operator="equal" id="{B92A910F-2284-4325-9A73-08AEB7387D0D}">
            <xm:f>Values!$A$12</xm:f>
            <x14:dxf>
              <fill>
                <patternFill>
                  <bgColor rgb="FFE67E22"/>
                </patternFill>
              </fill>
            </x14:dxf>
          </x14:cfRule>
          <x14:cfRule type="cellIs" priority="435" operator="equal" id="{34EE98CD-A54B-4AAD-AA41-7811CC7F5A3E}">
            <xm:f>Values!$A$11</xm:f>
            <x14:dxf>
              <fill>
                <patternFill>
                  <bgColor rgb="FFE74C3C"/>
                </patternFill>
              </fill>
            </x14:dxf>
          </x14:cfRule>
          <xm:sqref>H31</xm:sqref>
        </x14:conditionalFormatting>
        <x14:conditionalFormatting xmlns:xm="http://schemas.microsoft.com/office/excel/2006/main">
          <x14:cfRule type="cellIs" priority="422" operator="equal" id="{539A7512-D887-4B28-AA2F-A08E23087DC9}">
            <xm:f>Values!$A$22</xm:f>
            <x14:dxf>
              <fill>
                <patternFill>
                  <bgColor rgb="FF27B060"/>
                </patternFill>
              </fill>
            </x14:dxf>
          </x14:cfRule>
          <x14:cfRule type="cellIs" priority="428" operator="equal" id="{AE15C5C2-37AD-4F43-9AAF-0D6FF018E849}">
            <xm:f>Values!$A$21</xm:f>
            <x14:dxf>
              <fill>
                <patternFill>
                  <bgColor rgb="FFF1C40F"/>
                </patternFill>
              </fill>
            </x14:dxf>
          </x14:cfRule>
          <x14:cfRule type="cellIs" priority="429" operator="equal" id="{B84B4F7F-0D05-4CDA-B47A-6AA6E8D57C5A}">
            <xm:f>Values!$A$20</xm:f>
            <x14:dxf>
              <fill>
                <patternFill>
                  <bgColor rgb="FFF39C12"/>
                </patternFill>
              </fill>
            </x14:dxf>
          </x14:cfRule>
          <x14:cfRule type="cellIs" priority="430" operator="equal" id="{1B0B986F-82D2-46AD-9C81-809D5D51F1C8}">
            <xm:f>Values!$A$19</xm:f>
            <x14:dxf>
              <fill>
                <patternFill>
                  <bgColor rgb="FFE67E22"/>
                </patternFill>
              </fill>
            </x14:dxf>
          </x14:cfRule>
          <x14:cfRule type="cellIs" priority="431" operator="equal" id="{4967746A-B4D2-4884-A305-515A68269073}">
            <xm:f>Values!$A$18</xm:f>
            <x14:dxf>
              <fill>
                <patternFill>
                  <bgColor rgb="FFE74C3C"/>
                </patternFill>
              </fill>
            </x14:dxf>
          </x14:cfRule>
          <xm:sqref>I31</xm:sqref>
        </x14:conditionalFormatting>
        <x14:conditionalFormatting xmlns:xm="http://schemas.microsoft.com/office/excel/2006/main">
          <x14:cfRule type="cellIs" priority="423" operator="equal" id="{7B349A2B-AF56-4121-A139-927F2D2EA3E5}">
            <xm:f>Values!$A$29</xm:f>
            <x14:dxf>
              <fill>
                <patternFill>
                  <bgColor rgb="FF27AE60"/>
                </patternFill>
              </fill>
            </x14:dxf>
          </x14:cfRule>
          <x14:cfRule type="cellIs" priority="425" operator="equal" id="{857A1C94-7190-4ABA-9969-230E757AD33D}">
            <xm:f>Values!$A$27</xm:f>
            <x14:dxf>
              <fill>
                <patternFill>
                  <bgColor rgb="FFF39C12"/>
                </patternFill>
              </fill>
            </x14:dxf>
          </x14:cfRule>
          <x14:cfRule type="cellIs" priority="426" operator="equal" id="{EF6EC5DC-5B6E-4575-B22A-9241089457D0}">
            <xm:f>Values!$A$26</xm:f>
            <x14:dxf>
              <fill>
                <patternFill>
                  <bgColor rgb="FFE67E22"/>
                </patternFill>
              </fill>
            </x14:dxf>
          </x14:cfRule>
          <x14:cfRule type="cellIs" priority="427" operator="equal" id="{2E3F6F22-DDD1-4558-895A-F71B8FFA5A40}">
            <xm:f>Values!$A$25</xm:f>
            <x14:dxf>
              <fill>
                <patternFill>
                  <bgColor rgb="FFE74C3C"/>
                </patternFill>
              </fill>
            </x14:dxf>
          </x14:cfRule>
          <xm:sqref>J31</xm:sqref>
        </x14:conditionalFormatting>
        <x14:conditionalFormatting xmlns:xm="http://schemas.microsoft.com/office/excel/2006/main">
          <x14:cfRule type="cellIs" priority="424" operator="equal" id="{17774198-03A3-45E1-B0C3-5685A51459DB}">
            <xm:f>Values!$A$28</xm:f>
            <x14:dxf>
              <fill>
                <patternFill>
                  <bgColor rgb="FFF1C40F"/>
                </patternFill>
              </fill>
            </x14:dxf>
          </x14:cfRule>
          <xm:sqref>J31</xm:sqref>
        </x14:conditionalFormatting>
        <x14:conditionalFormatting xmlns:xm="http://schemas.microsoft.com/office/excel/2006/main">
          <x14:cfRule type="cellIs" priority="416" operator="equal" id="{48A60175-8491-44FC-95ED-0A4C12F94FAC}">
            <xm:f>Values!$A$8</xm:f>
            <x14:dxf>
              <fill>
                <patternFill>
                  <bgColor rgb="FF27AE60"/>
                </patternFill>
              </fill>
            </x14:dxf>
          </x14:cfRule>
          <x14:cfRule type="cellIs" priority="417" operator="equal" id="{6138F52B-3BEC-4BFD-9643-2E97A78826D4}">
            <xm:f>Values!$A$7</xm:f>
            <x14:dxf>
              <fill>
                <patternFill>
                  <bgColor rgb="FFF1C40F"/>
                </patternFill>
              </fill>
            </x14:dxf>
          </x14:cfRule>
          <x14:cfRule type="cellIs" priority="418" operator="equal" id="{16370122-DC71-4EC0-A452-7E20500CD1BB}">
            <xm:f>Values!$A$6</xm:f>
            <x14:dxf>
              <fill>
                <patternFill>
                  <bgColor rgb="FFF39C12"/>
                </patternFill>
              </fill>
            </x14:dxf>
          </x14:cfRule>
          <x14:cfRule type="cellIs" priority="419" operator="equal" id="{63629DC2-A121-4559-8574-8ED08241C325}">
            <xm:f>Values!$A$5</xm:f>
            <x14:dxf>
              <fill>
                <patternFill>
                  <bgColor rgb="FFE67E22"/>
                </patternFill>
              </fill>
            </x14:dxf>
          </x14:cfRule>
          <x14:cfRule type="cellIs" priority="420" operator="equal" id="{156C3DA9-1071-4B07-9590-329A42B8E7FF}">
            <xm:f>Values!$A$4</xm:f>
            <x14:dxf>
              <fill>
                <patternFill>
                  <bgColor rgb="FFE74C3C"/>
                </patternFill>
              </fill>
            </x14:dxf>
          </x14:cfRule>
          <xm:sqref>G30</xm:sqref>
        </x14:conditionalFormatting>
        <x14:conditionalFormatting xmlns:xm="http://schemas.microsoft.com/office/excel/2006/main">
          <x14:cfRule type="cellIs" priority="401" operator="equal" id="{93709087-AFC7-4AB2-A873-A04001992215}">
            <xm:f>Values!$A$15</xm:f>
            <x14:dxf>
              <fill>
                <patternFill>
                  <bgColor rgb="FF27AE60"/>
                </patternFill>
              </fill>
            </x14:dxf>
          </x14:cfRule>
          <x14:cfRule type="cellIs" priority="412" operator="equal" id="{1D1BD7FF-E532-47CC-A526-19DC3FE5E219}">
            <xm:f>Values!$A$14</xm:f>
            <x14:dxf>
              <fill>
                <patternFill>
                  <bgColor rgb="FFF1C40F"/>
                </patternFill>
              </fill>
            </x14:dxf>
          </x14:cfRule>
          <x14:cfRule type="cellIs" priority="413" operator="equal" id="{6B83102D-A693-4C2B-A1F6-355AA02A1806}">
            <xm:f>Values!$A$13</xm:f>
            <x14:dxf>
              <fill>
                <patternFill>
                  <bgColor rgb="FFF39C12"/>
                </patternFill>
              </fill>
            </x14:dxf>
          </x14:cfRule>
          <x14:cfRule type="cellIs" priority="414" operator="equal" id="{14C9084C-45FA-4E82-ABB6-7FA9114D0B89}">
            <xm:f>Values!$A$12</xm:f>
            <x14:dxf>
              <fill>
                <patternFill>
                  <bgColor rgb="FFE67E22"/>
                </patternFill>
              </fill>
            </x14:dxf>
          </x14:cfRule>
          <x14:cfRule type="cellIs" priority="415" operator="equal" id="{3B127005-25FD-4040-ACD6-40969856D251}">
            <xm:f>Values!$A$11</xm:f>
            <x14:dxf>
              <fill>
                <patternFill>
                  <bgColor rgb="FFE74C3C"/>
                </patternFill>
              </fill>
            </x14:dxf>
          </x14:cfRule>
          <xm:sqref>H30</xm:sqref>
        </x14:conditionalFormatting>
        <x14:conditionalFormatting xmlns:xm="http://schemas.microsoft.com/office/excel/2006/main">
          <x14:cfRule type="cellIs" priority="402" operator="equal" id="{2A72C3F4-C24C-4747-B47A-282DF02D63FB}">
            <xm:f>Values!$A$22</xm:f>
            <x14:dxf>
              <fill>
                <patternFill>
                  <bgColor rgb="FF27B060"/>
                </patternFill>
              </fill>
            </x14:dxf>
          </x14:cfRule>
          <x14:cfRule type="cellIs" priority="408" operator="equal" id="{CA9A06D8-6209-4F9C-8191-63E736A614A7}">
            <xm:f>Values!$A$21</xm:f>
            <x14:dxf>
              <fill>
                <patternFill>
                  <bgColor rgb="FFF1C40F"/>
                </patternFill>
              </fill>
            </x14:dxf>
          </x14:cfRule>
          <x14:cfRule type="cellIs" priority="409" operator="equal" id="{19E9B0E4-9D89-4BCD-B43F-603FBB26D1DF}">
            <xm:f>Values!$A$20</xm:f>
            <x14:dxf>
              <fill>
                <patternFill>
                  <bgColor rgb="FFF39C12"/>
                </patternFill>
              </fill>
            </x14:dxf>
          </x14:cfRule>
          <x14:cfRule type="cellIs" priority="410" operator="equal" id="{781AEB1D-39A4-44A6-A50A-9DB123C1ECA5}">
            <xm:f>Values!$A$19</xm:f>
            <x14:dxf>
              <fill>
                <patternFill>
                  <bgColor rgb="FFE67E22"/>
                </patternFill>
              </fill>
            </x14:dxf>
          </x14:cfRule>
          <x14:cfRule type="cellIs" priority="411" operator="equal" id="{9B72FA37-34B2-4E93-A27E-CBA4DB571929}">
            <xm:f>Values!$A$18</xm:f>
            <x14:dxf>
              <fill>
                <patternFill>
                  <bgColor rgb="FFE74C3C"/>
                </patternFill>
              </fill>
            </x14:dxf>
          </x14:cfRule>
          <xm:sqref>I30</xm:sqref>
        </x14:conditionalFormatting>
        <x14:conditionalFormatting xmlns:xm="http://schemas.microsoft.com/office/excel/2006/main">
          <x14:cfRule type="cellIs" priority="403" operator="equal" id="{C990CCF9-B339-4FF7-96FC-1E8E48494263}">
            <xm:f>Values!$A$29</xm:f>
            <x14:dxf>
              <fill>
                <patternFill>
                  <bgColor rgb="FF27AE60"/>
                </patternFill>
              </fill>
            </x14:dxf>
          </x14:cfRule>
          <x14:cfRule type="cellIs" priority="405" operator="equal" id="{8BEC1EC6-5712-49CF-B554-75BDB1399A13}">
            <xm:f>Values!$A$27</xm:f>
            <x14:dxf>
              <fill>
                <patternFill>
                  <bgColor rgb="FFF39C12"/>
                </patternFill>
              </fill>
            </x14:dxf>
          </x14:cfRule>
          <x14:cfRule type="cellIs" priority="406" operator="equal" id="{FE9CF3B2-9DDF-4E70-9356-4AE994B72164}">
            <xm:f>Values!$A$26</xm:f>
            <x14:dxf>
              <fill>
                <patternFill>
                  <bgColor rgb="FFE67E22"/>
                </patternFill>
              </fill>
            </x14:dxf>
          </x14:cfRule>
          <x14:cfRule type="cellIs" priority="407" operator="equal" id="{25A63BC4-6D75-4E6B-9F90-F7E2561046A1}">
            <xm:f>Values!$A$25</xm:f>
            <x14:dxf>
              <fill>
                <patternFill>
                  <bgColor rgb="FFE74C3C"/>
                </patternFill>
              </fill>
            </x14:dxf>
          </x14:cfRule>
          <xm:sqref>J30</xm:sqref>
        </x14:conditionalFormatting>
        <x14:conditionalFormatting xmlns:xm="http://schemas.microsoft.com/office/excel/2006/main">
          <x14:cfRule type="cellIs" priority="404" operator="equal" id="{8A802644-6CAC-4EE4-9E5C-2499E9685C70}">
            <xm:f>Values!$A$28</xm:f>
            <x14:dxf>
              <fill>
                <patternFill>
                  <bgColor rgb="FFF1C40F"/>
                </patternFill>
              </fill>
            </x14:dxf>
          </x14:cfRule>
          <xm:sqref>J30</xm:sqref>
        </x14:conditionalFormatting>
        <x14:conditionalFormatting xmlns:xm="http://schemas.microsoft.com/office/excel/2006/main">
          <x14:cfRule type="cellIs" priority="396" operator="equal" id="{E39E1E33-068F-46FE-BDBC-77EA1A4F2346}">
            <xm:f>Values!$A$8</xm:f>
            <x14:dxf>
              <fill>
                <patternFill>
                  <bgColor rgb="FF27AE60"/>
                </patternFill>
              </fill>
            </x14:dxf>
          </x14:cfRule>
          <x14:cfRule type="cellIs" priority="397" operator="equal" id="{A469EB5F-8B97-4ADC-A49C-8FF816CDBB82}">
            <xm:f>Values!$A$7</xm:f>
            <x14:dxf>
              <fill>
                <patternFill>
                  <bgColor rgb="FFF1C40F"/>
                </patternFill>
              </fill>
            </x14:dxf>
          </x14:cfRule>
          <x14:cfRule type="cellIs" priority="398" operator="equal" id="{B58D9174-08A2-4737-83B6-CA198BD4F66C}">
            <xm:f>Values!$A$6</xm:f>
            <x14:dxf>
              <fill>
                <patternFill>
                  <bgColor rgb="FFF39C12"/>
                </patternFill>
              </fill>
            </x14:dxf>
          </x14:cfRule>
          <x14:cfRule type="cellIs" priority="399" operator="equal" id="{5D52A144-0EF2-41BF-A735-3AB6032F222C}">
            <xm:f>Values!$A$5</xm:f>
            <x14:dxf>
              <fill>
                <patternFill>
                  <bgColor rgb="FFE67E22"/>
                </patternFill>
              </fill>
            </x14:dxf>
          </x14:cfRule>
          <x14:cfRule type="cellIs" priority="400" operator="equal" id="{595749AD-4737-44C4-9FA4-DD087EDFCB0B}">
            <xm:f>Values!$A$4</xm:f>
            <x14:dxf>
              <fill>
                <patternFill>
                  <bgColor rgb="FFE74C3C"/>
                </patternFill>
              </fill>
            </x14:dxf>
          </x14:cfRule>
          <xm:sqref>G29</xm:sqref>
        </x14:conditionalFormatting>
        <x14:conditionalFormatting xmlns:xm="http://schemas.microsoft.com/office/excel/2006/main">
          <x14:cfRule type="cellIs" priority="381" operator="equal" id="{AFB46293-0D2E-4EBC-8B10-DBDE6A686EFA}">
            <xm:f>Values!$A$15</xm:f>
            <x14:dxf>
              <fill>
                <patternFill>
                  <bgColor rgb="FF27AE60"/>
                </patternFill>
              </fill>
            </x14:dxf>
          </x14:cfRule>
          <x14:cfRule type="cellIs" priority="392" operator="equal" id="{75B0EF70-F393-4737-B875-33D50774D6FF}">
            <xm:f>Values!$A$14</xm:f>
            <x14:dxf>
              <fill>
                <patternFill>
                  <bgColor rgb="FFF1C40F"/>
                </patternFill>
              </fill>
            </x14:dxf>
          </x14:cfRule>
          <x14:cfRule type="cellIs" priority="393" operator="equal" id="{60C8278A-9C4E-4802-A58F-C584FA141C26}">
            <xm:f>Values!$A$13</xm:f>
            <x14:dxf>
              <fill>
                <patternFill>
                  <bgColor rgb="FFF39C12"/>
                </patternFill>
              </fill>
            </x14:dxf>
          </x14:cfRule>
          <x14:cfRule type="cellIs" priority="394" operator="equal" id="{04EAA6B7-DDAF-4AEE-8987-0DBD8DBFAD79}">
            <xm:f>Values!$A$12</xm:f>
            <x14:dxf>
              <fill>
                <patternFill>
                  <bgColor rgb="FFE67E22"/>
                </patternFill>
              </fill>
            </x14:dxf>
          </x14:cfRule>
          <x14:cfRule type="cellIs" priority="395" operator="equal" id="{F87CFEC9-BCCA-48DB-A181-32173E113A18}">
            <xm:f>Values!$A$11</xm:f>
            <x14:dxf>
              <fill>
                <patternFill>
                  <bgColor rgb="FFE74C3C"/>
                </patternFill>
              </fill>
            </x14:dxf>
          </x14:cfRule>
          <xm:sqref>H29</xm:sqref>
        </x14:conditionalFormatting>
        <x14:conditionalFormatting xmlns:xm="http://schemas.microsoft.com/office/excel/2006/main">
          <x14:cfRule type="cellIs" priority="382" operator="equal" id="{FBE5DF15-126B-471E-8336-5069AAA6A029}">
            <xm:f>Values!$A$22</xm:f>
            <x14:dxf>
              <fill>
                <patternFill>
                  <bgColor rgb="FF27B060"/>
                </patternFill>
              </fill>
            </x14:dxf>
          </x14:cfRule>
          <x14:cfRule type="cellIs" priority="388" operator="equal" id="{9DFEE618-65A5-42E4-96F4-E5EC0725D520}">
            <xm:f>Values!$A$21</xm:f>
            <x14:dxf>
              <fill>
                <patternFill>
                  <bgColor rgb="FFF1C40F"/>
                </patternFill>
              </fill>
            </x14:dxf>
          </x14:cfRule>
          <x14:cfRule type="cellIs" priority="389" operator="equal" id="{F21910E5-E78E-42B2-A474-9DFDA1D75F2D}">
            <xm:f>Values!$A$20</xm:f>
            <x14:dxf>
              <fill>
                <patternFill>
                  <bgColor rgb="FFF39C12"/>
                </patternFill>
              </fill>
            </x14:dxf>
          </x14:cfRule>
          <x14:cfRule type="cellIs" priority="390" operator="equal" id="{70C3E272-531C-42C1-8DCC-5D502B5B724F}">
            <xm:f>Values!$A$19</xm:f>
            <x14:dxf>
              <fill>
                <patternFill>
                  <bgColor rgb="FFE67E22"/>
                </patternFill>
              </fill>
            </x14:dxf>
          </x14:cfRule>
          <x14:cfRule type="cellIs" priority="391" operator="equal" id="{B6B80618-C4C1-4CA7-99BF-6B81B004769B}">
            <xm:f>Values!$A$18</xm:f>
            <x14:dxf>
              <fill>
                <patternFill>
                  <bgColor rgb="FFE74C3C"/>
                </patternFill>
              </fill>
            </x14:dxf>
          </x14:cfRule>
          <xm:sqref>I29</xm:sqref>
        </x14:conditionalFormatting>
        <x14:conditionalFormatting xmlns:xm="http://schemas.microsoft.com/office/excel/2006/main">
          <x14:cfRule type="cellIs" priority="383" operator="equal" id="{F2FA5DB3-8DB9-4859-A319-54051440C577}">
            <xm:f>Values!$A$29</xm:f>
            <x14:dxf>
              <fill>
                <patternFill>
                  <bgColor rgb="FF27AE60"/>
                </patternFill>
              </fill>
            </x14:dxf>
          </x14:cfRule>
          <x14:cfRule type="cellIs" priority="385" operator="equal" id="{A7066F30-291A-478A-9B36-29BC1F392D42}">
            <xm:f>Values!$A$27</xm:f>
            <x14:dxf>
              <fill>
                <patternFill>
                  <bgColor rgb="FFF39C12"/>
                </patternFill>
              </fill>
            </x14:dxf>
          </x14:cfRule>
          <x14:cfRule type="cellIs" priority="386" operator="equal" id="{BA00BAB3-02DE-4980-865A-B425DAF0778D}">
            <xm:f>Values!$A$26</xm:f>
            <x14:dxf>
              <fill>
                <patternFill>
                  <bgColor rgb="FFE67E22"/>
                </patternFill>
              </fill>
            </x14:dxf>
          </x14:cfRule>
          <x14:cfRule type="cellIs" priority="387" operator="equal" id="{16B34AB1-98B4-4110-8610-0E7CE3FAEED9}">
            <xm:f>Values!$A$25</xm:f>
            <x14:dxf>
              <fill>
                <patternFill>
                  <bgColor rgb="FFE74C3C"/>
                </patternFill>
              </fill>
            </x14:dxf>
          </x14:cfRule>
          <xm:sqref>J29</xm:sqref>
        </x14:conditionalFormatting>
        <x14:conditionalFormatting xmlns:xm="http://schemas.microsoft.com/office/excel/2006/main">
          <x14:cfRule type="cellIs" priority="384" operator="equal" id="{716C4786-E038-4FBE-93C3-4536ED84BA85}">
            <xm:f>Values!$A$28</xm:f>
            <x14:dxf>
              <fill>
                <patternFill>
                  <bgColor rgb="FFF1C40F"/>
                </patternFill>
              </fill>
            </x14:dxf>
          </x14:cfRule>
          <xm:sqref>J29</xm:sqref>
        </x14:conditionalFormatting>
        <x14:conditionalFormatting xmlns:xm="http://schemas.microsoft.com/office/excel/2006/main">
          <x14:cfRule type="cellIs" priority="356" operator="equal" id="{CA8E36A1-AEE8-489E-A932-F72A76EE431F}">
            <xm:f>Values!$A$8</xm:f>
            <x14:dxf>
              <fill>
                <patternFill>
                  <bgColor rgb="FF27AE60"/>
                </patternFill>
              </fill>
            </x14:dxf>
          </x14:cfRule>
          <x14:cfRule type="cellIs" priority="357" operator="equal" id="{A1D63C4B-14BB-45A5-A10C-C243E12204F8}">
            <xm:f>Values!$A$7</xm:f>
            <x14:dxf>
              <fill>
                <patternFill>
                  <bgColor rgb="FFF1C40F"/>
                </patternFill>
              </fill>
            </x14:dxf>
          </x14:cfRule>
          <x14:cfRule type="cellIs" priority="358" operator="equal" id="{3E6EE178-8EF8-4A4E-8AD6-4881224833EB}">
            <xm:f>Values!$A$6</xm:f>
            <x14:dxf>
              <fill>
                <patternFill>
                  <bgColor rgb="FFF39C12"/>
                </patternFill>
              </fill>
            </x14:dxf>
          </x14:cfRule>
          <x14:cfRule type="cellIs" priority="359" operator="equal" id="{051E2ACB-AFF2-47FF-8620-BC3940FF8F6F}">
            <xm:f>Values!$A$5</xm:f>
            <x14:dxf>
              <fill>
                <patternFill>
                  <bgColor rgb="FFE67E22"/>
                </patternFill>
              </fill>
            </x14:dxf>
          </x14:cfRule>
          <x14:cfRule type="cellIs" priority="360" operator="equal" id="{50710D0B-9612-486D-ABDD-BCEA3BBB9CD0}">
            <xm:f>Values!$A$4</xm:f>
            <x14:dxf>
              <fill>
                <patternFill>
                  <bgColor rgb="FFE74C3C"/>
                </patternFill>
              </fill>
            </x14:dxf>
          </x14:cfRule>
          <xm:sqref>G32</xm:sqref>
        </x14:conditionalFormatting>
        <x14:conditionalFormatting xmlns:xm="http://schemas.microsoft.com/office/excel/2006/main">
          <x14:cfRule type="cellIs" priority="341" operator="equal" id="{38D07DD0-1A1A-4090-898B-2E78D3FF86C9}">
            <xm:f>Values!$A$15</xm:f>
            <x14:dxf>
              <fill>
                <patternFill>
                  <bgColor rgb="FF27AE60"/>
                </patternFill>
              </fill>
            </x14:dxf>
          </x14:cfRule>
          <x14:cfRule type="cellIs" priority="352" operator="equal" id="{D95BFAB3-75F6-497C-857B-AB9BCBDC63C4}">
            <xm:f>Values!$A$14</xm:f>
            <x14:dxf>
              <fill>
                <patternFill>
                  <bgColor rgb="FFF1C40F"/>
                </patternFill>
              </fill>
            </x14:dxf>
          </x14:cfRule>
          <x14:cfRule type="cellIs" priority="353" operator="equal" id="{3022E69A-9389-4980-B846-1395F980EF4E}">
            <xm:f>Values!$A$13</xm:f>
            <x14:dxf>
              <fill>
                <patternFill>
                  <bgColor rgb="FFF39C12"/>
                </patternFill>
              </fill>
            </x14:dxf>
          </x14:cfRule>
          <x14:cfRule type="cellIs" priority="354" operator="equal" id="{F1C8CDA1-ED87-4075-BA64-07EEAC8BDA0F}">
            <xm:f>Values!$A$12</xm:f>
            <x14:dxf>
              <fill>
                <patternFill>
                  <bgColor rgb="FFE67E22"/>
                </patternFill>
              </fill>
            </x14:dxf>
          </x14:cfRule>
          <x14:cfRule type="cellIs" priority="355" operator="equal" id="{4BFEB9A9-9D53-4592-9D50-E510EEC8619D}">
            <xm:f>Values!$A$11</xm:f>
            <x14:dxf>
              <fill>
                <patternFill>
                  <bgColor rgb="FFE74C3C"/>
                </patternFill>
              </fill>
            </x14:dxf>
          </x14:cfRule>
          <xm:sqref>H32</xm:sqref>
        </x14:conditionalFormatting>
        <x14:conditionalFormatting xmlns:xm="http://schemas.microsoft.com/office/excel/2006/main">
          <x14:cfRule type="cellIs" priority="342" operator="equal" id="{7BC12062-531C-4CCE-81E0-6DD93266284A}">
            <xm:f>Values!$A$22</xm:f>
            <x14:dxf>
              <fill>
                <patternFill>
                  <bgColor rgb="FF27B060"/>
                </patternFill>
              </fill>
            </x14:dxf>
          </x14:cfRule>
          <x14:cfRule type="cellIs" priority="348" operator="equal" id="{3A47AD18-1A95-4216-8B3C-AB7FC7BC07D6}">
            <xm:f>Values!$A$21</xm:f>
            <x14:dxf>
              <fill>
                <patternFill>
                  <bgColor rgb="FFF1C40F"/>
                </patternFill>
              </fill>
            </x14:dxf>
          </x14:cfRule>
          <x14:cfRule type="cellIs" priority="349" operator="equal" id="{C8C8643F-EAC3-44FB-836F-91EBEA4545C6}">
            <xm:f>Values!$A$20</xm:f>
            <x14:dxf>
              <fill>
                <patternFill>
                  <bgColor rgb="FFF39C12"/>
                </patternFill>
              </fill>
            </x14:dxf>
          </x14:cfRule>
          <x14:cfRule type="cellIs" priority="350" operator="equal" id="{85970DD2-E3DA-466D-8B85-8FFC4D47EA6D}">
            <xm:f>Values!$A$19</xm:f>
            <x14:dxf>
              <fill>
                <patternFill>
                  <bgColor rgb="FFE67E22"/>
                </patternFill>
              </fill>
            </x14:dxf>
          </x14:cfRule>
          <x14:cfRule type="cellIs" priority="351" operator="equal" id="{E92CD973-841A-48E8-AA1D-4FB1783C2BAC}">
            <xm:f>Values!$A$18</xm:f>
            <x14:dxf>
              <fill>
                <patternFill>
                  <bgColor rgb="FFE74C3C"/>
                </patternFill>
              </fill>
            </x14:dxf>
          </x14:cfRule>
          <xm:sqref>I32</xm:sqref>
        </x14:conditionalFormatting>
        <x14:conditionalFormatting xmlns:xm="http://schemas.microsoft.com/office/excel/2006/main">
          <x14:cfRule type="cellIs" priority="343" operator="equal" id="{00050AA4-CE92-4D91-9DAD-510E9AA2B658}">
            <xm:f>Values!$A$29</xm:f>
            <x14:dxf>
              <fill>
                <patternFill>
                  <bgColor rgb="FF27AE60"/>
                </patternFill>
              </fill>
            </x14:dxf>
          </x14:cfRule>
          <x14:cfRule type="cellIs" priority="345" operator="equal" id="{02206A9D-1744-4AAB-9E87-DD3A5D856AAB}">
            <xm:f>Values!$A$27</xm:f>
            <x14:dxf>
              <fill>
                <patternFill>
                  <bgColor rgb="FFF39C12"/>
                </patternFill>
              </fill>
            </x14:dxf>
          </x14:cfRule>
          <x14:cfRule type="cellIs" priority="346" operator="equal" id="{7B826310-CA3E-4A35-B38F-DEC6F0C14F9B}">
            <xm:f>Values!$A$26</xm:f>
            <x14:dxf>
              <fill>
                <patternFill>
                  <bgColor rgb="FFE67E22"/>
                </patternFill>
              </fill>
            </x14:dxf>
          </x14:cfRule>
          <x14:cfRule type="cellIs" priority="347" operator="equal" id="{AFB823C9-6FF3-44AE-B35C-808C04504AC8}">
            <xm:f>Values!$A$25</xm:f>
            <x14:dxf>
              <fill>
                <patternFill>
                  <bgColor rgb="FFE74C3C"/>
                </patternFill>
              </fill>
            </x14:dxf>
          </x14:cfRule>
          <xm:sqref>J32</xm:sqref>
        </x14:conditionalFormatting>
        <x14:conditionalFormatting xmlns:xm="http://schemas.microsoft.com/office/excel/2006/main">
          <x14:cfRule type="cellIs" priority="344" operator="equal" id="{3FEA1262-B7E3-4D7D-84E9-D09A00AB89EB}">
            <xm:f>Values!$A$28</xm:f>
            <x14:dxf>
              <fill>
                <patternFill>
                  <bgColor rgb="FFF1C40F"/>
                </patternFill>
              </fill>
            </x14:dxf>
          </x14:cfRule>
          <xm:sqref>J32</xm:sqref>
        </x14:conditionalFormatting>
        <x14:conditionalFormatting xmlns:xm="http://schemas.microsoft.com/office/excel/2006/main">
          <x14:cfRule type="cellIs" priority="336" operator="equal" id="{40D6AFBF-6ABD-4E71-B7CD-FEF88F541E8C}">
            <xm:f>Values!$A$8</xm:f>
            <x14:dxf>
              <fill>
                <patternFill>
                  <bgColor rgb="FF27AE60"/>
                </patternFill>
              </fill>
            </x14:dxf>
          </x14:cfRule>
          <x14:cfRule type="cellIs" priority="337" operator="equal" id="{523D3B85-16CF-4943-9A7A-93F7FC072216}">
            <xm:f>Values!$A$7</xm:f>
            <x14:dxf>
              <fill>
                <patternFill>
                  <bgColor rgb="FFF1C40F"/>
                </patternFill>
              </fill>
            </x14:dxf>
          </x14:cfRule>
          <x14:cfRule type="cellIs" priority="338" operator="equal" id="{CABC1295-4822-48B6-9F27-5F2E9D3DDFB9}">
            <xm:f>Values!$A$6</xm:f>
            <x14:dxf>
              <fill>
                <patternFill>
                  <bgColor rgb="FFF39C12"/>
                </patternFill>
              </fill>
            </x14:dxf>
          </x14:cfRule>
          <x14:cfRule type="cellIs" priority="339" operator="equal" id="{DE985846-32AF-44D0-A641-ED224D337260}">
            <xm:f>Values!$A$5</xm:f>
            <x14:dxf>
              <fill>
                <patternFill>
                  <bgColor rgb="FFE67E22"/>
                </patternFill>
              </fill>
            </x14:dxf>
          </x14:cfRule>
          <x14:cfRule type="cellIs" priority="340" operator="equal" id="{868F6EA6-3C2D-4AAE-AF7B-EDE294A9D5A1}">
            <xm:f>Values!$A$4</xm:f>
            <x14:dxf>
              <fill>
                <patternFill>
                  <bgColor rgb="FFE74C3C"/>
                </patternFill>
              </fill>
            </x14:dxf>
          </x14:cfRule>
          <xm:sqref>G33</xm:sqref>
        </x14:conditionalFormatting>
        <x14:conditionalFormatting xmlns:xm="http://schemas.microsoft.com/office/excel/2006/main">
          <x14:cfRule type="cellIs" priority="321" operator="equal" id="{9CE2B32D-84E4-43A6-9337-345686B9B84B}">
            <xm:f>Values!$A$15</xm:f>
            <x14:dxf>
              <fill>
                <patternFill>
                  <bgColor rgb="FF27AE60"/>
                </patternFill>
              </fill>
            </x14:dxf>
          </x14:cfRule>
          <x14:cfRule type="cellIs" priority="332" operator="equal" id="{D5D47F6D-C7EE-486C-B037-49977EC67349}">
            <xm:f>Values!$A$14</xm:f>
            <x14:dxf>
              <fill>
                <patternFill>
                  <bgColor rgb="FFF1C40F"/>
                </patternFill>
              </fill>
            </x14:dxf>
          </x14:cfRule>
          <x14:cfRule type="cellIs" priority="333" operator="equal" id="{F7BC216D-21EC-4F1B-A20D-624B92D2A362}">
            <xm:f>Values!$A$13</xm:f>
            <x14:dxf>
              <fill>
                <patternFill>
                  <bgColor rgb="FFF39C12"/>
                </patternFill>
              </fill>
            </x14:dxf>
          </x14:cfRule>
          <x14:cfRule type="cellIs" priority="334" operator="equal" id="{D3A1E387-AA20-40D7-9816-1D2D9A53CB31}">
            <xm:f>Values!$A$12</xm:f>
            <x14:dxf>
              <fill>
                <patternFill>
                  <bgColor rgb="FFE67E22"/>
                </patternFill>
              </fill>
            </x14:dxf>
          </x14:cfRule>
          <x14:cfRule type="cellIs" priority="335" operator="equal" id="{37972AD2-C2EF-4545-A5C8-D1324F7BB6DB}">
            <xm:f>Values!$A$11</xm:f>
            <x14:dxf>
              <fill>
                <patternFill>
                  <bgColor rgb="FFE74C3C"/>
                </patternFill>
              </fill>
            </x14:dxf>
          </x14:cfRule>
          <xm:sqref>H33</xm:sqref>
        </x14:conditionalFormatting>
        <x14:conditionalFormatting xmlns:xm="http://schemas.microsoft.com/office/excel/2006/main">
          <x14:cfRule type="cellIs" priority="322" operator="equal" id="{880F8635-A653-46D1-8A93-607562C0F1E9}">
            <xm:f>Values!$A$22</xm:f>
            <x14:dxf>
              <fill>
                <patternFill>
                  <bgColor rgb="FF27B060"/>
                </patternFill>
              </fill>
            </x14:dxf>
          </x14:cfRule>
          <x14:cfRule type="cellIs" priority="328" operator="equal" id="{BE87B194-1C9F-45E7-8168-D1B3FC10BD20}">
            <xm:f>Values!$A$21</xm:f>
            <x14:dxf>
              <fill>
                <patternFill>
                  <bgColor rgb="FFF1C40F"/>
                </patternFill>
              </fill>
            </x14:dxf>
          </x14:cfRule>
          <x14:cfRule type="cellIs" priority="329" operator="equal" id="{39C584C1-5BDB-4A9A-B3D6-FB3FAB9A83CA}">
            <xm:f>Values!$A$20</xm:f>
            <x14:dxf>
              <fill>
                <patternFill>
                  <bgColor rgb="FFF39C12"/>
                </patternFill>
              </fill>
            </x14:dxf>
          </x14:cfRule>
          <x14:cfRule type="cellIs" priority="330" operator="equal" id="{6206D69E-0721-45CC-9E03-CD52445B5B61}">
            <xm:f>Values!$A$19</xm:f>
            <x14:dxf>
              <fill>
                <patternFill>
                  <bgColor rgb="FFE67E22"/>
                </patternFill>
              </fill>
            </x14:dxf>
          </x14:cfRule>
          <x14:cfRule type="cellIs" priority="331" operator="equal" id="{B4296621-954F-4590-87A5-CE96EA3BF8B7}">
            <xm:f>Values!$A$18</xm:f>
            <x14:dxf>
              <fill>
                <patternFill>
                  <bgColor rgb="FFE74C3C"/>
                </patternFill>
              </fill>
            </x14:dxf>
          </x14:cfRule>
          <xm:sqref>I33</xm:sqref>
        </x14:conditionalFormatting>
        <x14:conditionalFormatting xmlns:xm="http://schemas.microsoft.com/office/excel/2006/main">
          <x14:cfRule type="cellIs" priority="323" operator="equal" id="{A7F264EB-EBBE-4FC5-A0CD-E994A08C2944}">
            <xm:f>Values!$A$29</xm:f>
            <x14:dxf>
              <fill>
                <patternFill>
                  <bgColor rgb="FF27AE60"/>
                </patternFill>
              </fill>
            </x14:dxf>
          </x14:cfRule>
          <x14:cfRule type="cellIs" priority="325" operator="equal" id="{8FBE62F0-AD3C-45FE-9220-FE65147A38EF}">
            <xm:f>Values!$A$27</xm:f>
            <x14:dxf>
              <fill>
                <patternFill>
                  <bgColor rgb="FFF39C12"/>
                </patternFill>
              </fill>
            </x14:dxf>
          </x14:cfRule>
          <x14:cfRule type="cellIs" priority="326" operator="equal" id="{0D8C4C13-F63F-4BAE-98DF-3F7887214395}">
            <xm:f>Values!$A$26</xm:f>
            <x14:dxf>
              <fill>
                <patternFill>
                  <bgColor rgb="FFE67E22"/>
                </patternFill>
              </fill>
            </x14:dxf>
          </x14:cfRule>
          <x14:cfRule type="cellIs" priority="327" operator="equal" id="{1D1BB455-F7D5-4DCD-AFE5-D2C9A4E1C605}">
            <xm:f>Values!$A$25</xm:f>
            <x14:dxf>
              <fill>
                <patternFill>
                  <bgColor rgb="FFE74C3C"/>
                </patternFill>
              </fill>
            </x14:dxf>
          </x14:cfRule>
          <xm:sqref>J33</xm:sqref>
        </x14:conditionalFormatting>
        <x14:conditionalFormatting xmlns:xm="http://schemas.microsoft.com/office/excel/2006/main">
          <x14:cfRule type="cellIs" priority="324" operator="equal" id="{B2FC5FAE-F2E1-4872-899B-DE76EAE7F43E}">
            <xm:f>Values!$A$28</xm:f>
            <x14:dxf>
              <fill>
                <patternFill>
                  <bgColor rgb="FFF1C40F"/>
                </patternFill>
              </fill>
            </x14:dxf>
          </x14:cfRule>
          <xm:sqref>J33</xm:sqref>
        </x14:conditionalFormatting>
        <x14:conditionalFormatting xmlns:xm="http://schemas.microsoft.com/office/excel/2006/main">
          <x14:cfRule type="cellIs" priority="316" operator="equal" id="{74D6A205-A332-41F1-B442-2B073B91A23E}">
            <xm:f>Values!$A$8</xm:f>
            <x14:dxf>
              <fill>
                <patternFill>
                  <bgColor rgb="FF27AE60"/>
                </patternFill>
              </fill>
            </x14:dxf>
          </x14:cfRule>
          <x14:cfRule type="cellIs" priority="317" operator="equal" id="{00B914EC-E10C-4362-83EB-F667605322CF}">
            <xm:f>Values!$A$7</xm:f>
            <x14:dxf>
              <fill>
                <patternFill>
                  <bgColor rgb="FFF1C40F"/>
                </patternFill>
              </fill>
            </x14:dxf>
          </x14:cfRule>
          <x14:cfRule type="cellIs" priority="318" operator="equal" id="{9EBD45E7-8C09-449C-9AA8-F3FAA4B5BBBF}">
            <xm:f>Values!$A$6</xm:f>
            <x14:dxf>
              <fill>
                <patternFill>
                  <bgColor rgb="FFF39C12"/>
                </patternFill>
              </fill>
            </x14:dxf>
          </x14:cfRule>
          <x14:cfRule type="cellIs" priority="319" operator="equal" id="{E0808D59-581A-4F4D-ADCA-E94E32A30956}">
            <xm:f>Values!$A$5</xm:f>
            <x14:dxf>
              <fill>
                <patternFill>
                  <bgColor rgb="FFE67E22"/>
                </patternFill>
              </fill>
            </x14:dxf>
          </x14:cfRule>
          <x14:cfRule type="cellIs" priority="320" operator="equal" id="{F9EB7162-40A8-46E5-AF83-33EF0DE2E783}">
            <xm:f>Values!$A$4</xm:f>
            <x14:dxf>
              <fill>
                <patternFill>
                  <bgColor rgb="FFE74C3C"/>
                </patternFill>
              </fill>
            </x14:dxf>
          </x14:cfRule>
          <xm:sqref>G37</xm:sqref>
        </x14:conditionalFormatting>
        <x14:conditionalFormatting xmlns:xm="http://schemas.microsoft.com/office/excel/2006/main">
          <x14:cfRule type="cellIs" priority="301" operator="equal" id="{FB6CAFCF-D607-4D61-9DD1-A35BDBD69FC0}">
            <xm:f>Values!$A$15</xm:f>
            <x14:dxf>
              <fill>
                <patternFill>
                  <bgColor rgb="FF27AE60"/>
                </patternFill>
              </fill>
            </x14:dxf>
          </x14:cfRule>
          <x14:cfRule type="cellIs" priority="312" operator="equal" id="{D10BA1B4-73C2-4470-9CCB-70E147303F28}">
            <xm:f>Values!$A$14</xm:f>
            <x14:dxf>
              <fill>
                <patternFill>
                  <bgColor rgb="FFF1C40F"/>
                </patternFill>
              </fill>
            </x14:dxf>
          </x14:cfRule>
          <x14:cfRule type="cellIs" priority="313" operator="equal" id="{B04615AD-31C6-46BC-932B-383EEF3536A9}">
            <xm:f>Values!$A$13</xm:f>
            <x14:dxf>
              <fill>
                <patternFill>
                  <bgColor rgb="FFF39C12"/>
                </patternFill>
              </fill>
            </x14:dxf>
          </x14:cfRule>
          <x14:cfRule type="cellIs" priority="314" operator="equal" id="{E6895EE9-99E0-48FE-AEC3-CD89DFEB7DAE}">
            <xm:f>Values!$A$12</xm:f>
            <x14:dxf>
              <fill>
                <patternFill>
                  <bgColor rgb="FFE67E22"/>
                </patternFill>
              </fill>
            </x14:dxf>
          </x14:cfRule>
          <x14:cfRule type="cellIs" priority="315" operator="equal" id="{275E5E09-5D73-495B-A0E9-34C88018151A}">
            <xm:f>Values!$A$11</xm:f>
            <x14:dxf>
              <fill>
                <patternFill>
                  <bgColor rgb="FFE74C3C"/>
                </patternFill>
              </fill>
            </x14:dxf>
          </x14:cfRule>
          <xm:sqref>H37</xm:sqref>
        </x14:conditionalFormatting>
        <x14:conditionalFormatting xmlns:xm="http://schemas.microsoft.com/office/excel/2006/main">
          <x14:cfRule type="cellIs" priority="302" operator="equal" id="{D1BCC600-F706-4F60-9FD5-F2682658A2F2}">
            <xm:f>Values!$A$22</xm:f>
            <x14:dxf>
              <fill>
                <patternFill>
                  <bgColor rgb="FF27B060"/>
                </patternFill>
              </fill>
            </x14:dxf>
          </x14:cfRule>
          <x14:cfRule type="cellIs" priority="308" operator="equal" id="{06E76161-45E1-45F9-AA34-380765E896A8}">
            <xm:f>Values!$A$21</xm:f>
            <x14:dxf>
              <fill>
                <patternFill>
                  <bgColor rgb="FFF1C40F"/>
                </patternFill>
              </fill>
            </x14:dxf>
          </x14:cfRule>
          <x14:cfRule type="cellIs" priority="309" operator="equal" id="{53FE81D4-C971-408F-B6D4-97CAD16FABB5}">
            <xm:f>Values!$A$20</xm:f>
            <x14:dxf>
              <fill>
                <patternFill>
                  <bgColor rgb="FFF39C12"/>
                </patternFill>
              </fill>
            </x14:dxf>
          </x14:cfRule>
          <x14:cfRule type="cellIs" priority="310" operator="equal" id="{076C86A7-2A5C-427E-9C62-70322B924E90}">
            <xm:f>Values!$A$19</xm:f>
            <x14:dxf>
              <fill>
                <patternFill>
                  <bgColor rgb="FFE67E22"/>
                </patternFill>
              </fill>
            </x14:dxf>
          </x14:cfRule>
          <x14:cfRule type="cellIs" priority="311" operator="equal" id="{1E77F75F-3487-44AA-8B45-C8E877806527}">
            <xm:f>Values!$A$18</xm:f>
            <x14:dxf>
              <fill>
                <patternFill>
                  <bgColor rgb="FFE74C3C"/>
                </patternFill>
              </fill>
            </x14:dxf>
          </x14:cfRule>
          <xm:sqref>I37</xm:sqref>
        </x14:conditionalFormatting>
        <x14:conditionalFormatting xmlns:xm="http://schemas.microsoft.com/office/excel/2006/main">
          <x14:cfRule type="cellIs" priority="303" operator="equal" id="{A2017E40-00DB-4B2E-8642-6FB048B6724A}">
            <xm:f>Values!$A$29</xm:f>
            <x14:dxf>
              <fill>
                <patternFill>
                  <bgColor rgb="FF27AE60"/>
                </patternFill>
              </fill>
            </x14:dxf>
          </x14:cfRule>
          <x14:cfRule type="cellIs" priority="305" operator="equal" id="{C2EA32B2-E964-43DC-9065-442EBAD7EEF6}">
            <xm:f>Values!$A$27</xm:f>
            <x14:dxf>
              <fill>
                <patternFill>
                  <bgColor rgb="FFF39C12"/>
                </patternFill>
              </fill>
            </x14:dxf>
          </x14:cfRule>
          <x14:cfRule type="cellIs" priority="306" operator="equal" id="{24A7F317-6597-4040-AC03-12AF49996685}">
            <xm:f>Values!$A$26</xm:f>
            <x14:dxf>
              <fill>
                <patternFill>
                  <bgColor rgb="FFE67E22"/>
                </patternFill>
              </fill>
            </x14:dxf>
          </x14:cfRule>
          <x14:cfRule type="cellIs" priority="307" operator="equal" id="{E6181F12-6B47-43D8-AFBD-1AFB80818C82}">
            <xm:f>Values!$A$25</xm:f>
            <x14:dxf>
              <fill>
                <patternFill>
                  <bgColor rgb="FFE74C3C"/>
                </patternFill>
              </fill>
            </x14:dxf>
          </x14:cfRule>
          <xm:sqref>J37</xm:sqref>
        </x14:conditionalFormatting>
        <x14:conditionalFormatting xmlns:xm="http://schemas.microsoft.com/office/excel/2006/main">
          <x14:cfRule type="cellIs" priority="304" operator="equal" id="{BA8914D4-98B5-4656-8F54-B011B5F51C2E}">
            <xm:f>Values!$A$28</xm:f>
            <x14:dxf>
              <fill>
                <patternFill>
                  <bgColor rgb="FFF1C40F"/>
                </patternFill>
              </fill>
            </x14:dxf>
          </x14:cfRule>
          <xm:sqref>J37</xm:sqref>
        </x14:conditionalFormatting>
        <x14:conditionalFormatting xmlns:xm="http://schemas.microsoft.com/office/excel/2006/main">
          <x14:cfRule type="cellIs" priority="296" operator="equal" id="{49354AC1-7C47-421E-B264-9243CC7A5229}">
            <xm:f>Values!$A$8</xm:f>
            <x14:dxf>
              <fill>
                <patternFill>
                  <bgColor rgb="FF27AE60"/>
                </patternFill>
              </fill>
            </x14:dxf>
          </x14:cfRule>
          <x14:cfRule type="cellIs" priority="297" operator="equal" id="{4E97A441-CC4F-489D-86A0-48C2EDE72B22}">
            <xm:f>Values!$A$7</xm:f>
            <x14:dxf>
              <fill>
                <patternFill>
                  <bgColor rgb="FFF1C40F"/>
                </patternFill>
              </fill>
            </x14:dxf>
          </x14:cfRule>
          <x14:cfRule type="cellIs" priority="298" operator="equal" id="{6028A291-0647-4466-974D-FCBCE9B361D9}">
            <xm:f>Values!$A$6</xm:f>
            <x14:dxf>
              <fill>
                <patternFill>
                  <bgColor rgb="FFF39C12"/>
                </patternFill>
              </fill>
            </x14:dxf>
          </x14:cfRule>
          <x14:cfRule type="cellIs" priority="299" operator="equal" id="{CF88DCE8-24EE-4F82-B9CB-2888D624C89C}">
            <xm:f>Values!$A$5</xm:f>
            <x14:dxf>
              <fill>
                <patternFill>
                  <bgColor rgb="FFE67E22"/>
                </patternFill>
              </fill>
            </x14:dxf>
          </x14:cfRule>
          <x14:cfRule type="cellIs" priority="300" operator="equal" id="{71E6B42D-40E7-4F47-86D7-EE94F71CE443}">
            <xm:f>Values!$A$4</xm:f>
            <x14:dxf>
              <fill>
                <patternFill>
                  <bgColor rgb="FFE74C3C"/>
                </patternFill>
              </fill>
            </x14:dxf>
          </x14:cfRule>
          <xm:sqref>G36</xm:sqref>
        </x14:conditionalFormatting>
        <x14:conditionalFormatting xmlns:xm="http://schemas.microsoft.com/office/excel/2006/main">
          <x14:cfRule type="cellIs" priority="281" operator="equal" id="{9B7D280B-5DB2-4447-8F83-D704E9BE820F}">
            <xm:f>Values!$A$15</xm:f>
            <x14:dxf>
              <fill>
                <patternFill>
                  <bgColor rgb="FF27AE60"/>
                </patternFill>
              </fill>
            </x14:dxf>
          </x14:cfRule>
          <x14:cfRule type="cellIs" priority="292" operator="equal" id="{72E7ECF8-C80C-4F42-9936-DFFD3E7ED4B1}">
            <xm:f>Values!$A$14</xm:f>
            <x14:dxf>
              <fill>
                <patternFill>
                  <bgColor rgb="FFF1C40F"/>
                </patternFill>
              </fill>
            </x14:dxf>
          </x14:cfRule>
          <x14:cfRule type="cellIs" priority="293" operator="equal" id="{C23F3D4C-3707-4438-97CC-DA4A7A975DE8}">
            <xm:f>Values!$A$13</xm:f>
            <x14:dxf>
              <fill>
                <patternFill>
                  <bgColor rgb="FFF39C12"/>
                </patternFill>
              </fill>
            </x14:dxf>
          </x14:cfRule>
          <x14:cfRule type="cellIs" priority="294" operator="equal" id="{4B5FEEDA-C0CB-4069-BA15-CF760307FABB}">
            <xm:f>Values!$A$12</xm:f>
            <x14:dxf>
              <fill>
                <patternFill>
                  <bgColor rgb="FFE67E22"/>
                </patternFill>
              </fill>
            </x14:dxf>
          </x14:cfRule>
          <x14:cfRule type="cellIs" priority="295" operator="equal" id="{18906A1B-C1E4-4059-BAA0-70BDA47639CD}">
            <xm:f>Values!$A$11</xm:f>
            <x14:dxf>
              <fill>
                <patternFill>
                  <bgColor rgb="FFE74C3C"/>
                </patternFill>
              </fill>
            </x14:dxf>
          </x14:cfRule>
          <xm:sqref>H36</xm:sqref>
        </x14:conditionalFormatting>
        <x14:conditionalFormatting xmlns:xm="http://schemas.microsoft.com/office/excel/2006/main">
          <x14:cfRule type="cellIs" priority="282" operator="equal" id="{5E3BCF38-545B-43C4-9C1D-4C720D82C28F}">
            <xm:f>Values!$A$22</xm:f>
            <x14:dxf>
              <fill>
                <patternFill>
                  <bgColor rgb="FF27B060"/>
                </patternFill>
              </fill>
            </x14:dxf>
          </x14:cfRule>
          <x14:cfRule type="cellIs" priority="288" operator="equal" id="{7B74A38F-E868-49D1-9584-5B913A2677D4}">
            <xm:f>Values!$A$21</xm:f>
            <x14:dxf>
              <fill>
                <patternFill>
                  <bgColor rgb="FFF1C40F"/>
                </patternFill>
              </fill>
            </x14:dxf>
          </x14:cfRule>
          <x14:cfRule type="cellIs" priority="289" operator="equal" id="{4D8C9062-6003-4E0D-99FA-C1E3D203BD1A}">
            <xm:f>Values!$A$20</xm:f>
            <x14:dxf>
              <fill>
                <patternFill>
                  <bgColor rgb="FFF39C12"/>
                </patternFill>
              </fill>
            </x14:dxf>
          </x14:cfRule>
          <x14:cfRule type="cellIs" priority="290" operator="equal" id="{F21FCD52-A518-4518-AA10-68E0A751E612}">
            <xm:f>Values!$A$19</xm:f>
            <x14:dxf>
              <fill>
                <patternFill>
                  <bgColor rgb="FFE67E22"/>
                </patternFill>
              </fill>
            </x14:dxf>
          </x14:cfRule>
          <x14:cfRule type="cellIs" priority="291" operator="equal" id="{79098832-0070-4E20-AA73-2FAA1AB82D99}">
            <xm:f>Values!$A$18</xm:f>
            <x14:dxf>
              <fill>
                <patternFill>
                  <bgColor rgb="FFE74C3C"/>
                </patternFill>
              </fill>
            </x14:dxf>
          </x14:cfRule>
          <xm:sqref>I36</xm:sqref>
        </x14:conditionalFormatting>
        <x14:conditionalFormatting xmlns:xm="http://schemas.microsoft.com/office/excel/2006/main">
          <x14:cfRule type="cellIs" priority="283" operator="equal" id="{3DA5D4F3-6FD4-4B9D-834C-B7EC5B5F1A58}">
            <xm:f>Values!$A$29</xm:f>
            <x14:dxf>
              <fill>
                <patternFill>
                  <bgColor rgb="FF27AE60"/>
                </patternFill>
              </fill>
            </x14:dxf>
          </x14:cfRule>
          <x14:cfRule type="cellIs" priority="285" operator="equal" id="{106DDD46-5D1C-41DC-8C3F-7990B2451073}">
            <xm:f>Values!$A$27</xm:f>
            <x14:dxf>
              <fill>
                <patternFill>
                  <bgColor rgb="FFF39C12"/>
                </patternFill>
              </fill>
            </x14:dxf>
          </x14:cfRule>
          <x14:cfRule type="cellIs" priority="286" operator="equal" id="{EB7C8E15-53C5-4AEF-9B51-2F2B9658B8F4}">
            <xm:f>Values!$A$26</xm:f>
            <x14:dxf>
              <fill>
                <patternFill>
                  <bgColor rgb="FFE67E22"/>
                </patternFill>
              </fill>
            </x14:dxf>
          </x14:cfRule>
          <x14:cfRule type="cellIs" priority="287" operator="equal" id="{CC863C18-0D0B-45C7-A665-05FC097BB2EE}">
            <xm:f>Values!$A$25</xm:f>
            <x14:dxf>
              <fill>
                <patternFill>
                  <bgColor rgb="FFE74C3C"/>
                </patternFill>
              </fill>
            </x14:dxf>
          </x14:cfRule>
          <xm:sqref>J36</xm:sqref>
        </x14:conditionalFormatting>
        <x14:conditionalFormatting xmlns:xm="http://schemas.microsoft.com/office/excel/2006/main">
          <x14:cfRule type="cellIs" priority="284" operator="equal" id="{D9B9648C-7DB6-4E4C-A1BD-4F28B2A3CD74}">
            <xm:f>Values!$A$28</xm:f>
            <x14:dxf>
              <fill>
                <patternFill>
                  <bgColor rgb="FFF1C40F"/>
                </patternFill>
              </fill>
            </x14:dxf>
          </x14:cfRule>
          <xm:sqref>J36</xm:sqref>
        </x14:conditionalFormatting>
        <x14:conditionalFormatting xmlns:xm="http://schemas.microsoft.com/office/excel/2006/main">
          <x14:cfRule type="cellIs" priority="276" operator="equal" id="{73028789-1B31-4952-883C-2F60D0467DE4}">
            <xm:f>Values!$A$8</xm:f>
            <x14:dxf>
              <fill>
                <patternFill>
                  <bgColor rgb="FF27AE60"/>
                </patternFill>
              </fill>
            </x14:dxf>
          </x14:cfRule>
          <x14:cfRule type="cellIs" priority="277" operator="equal" id="{67F740D0-D12C-4EEE-BF44-B25F28A7A0ED}">
            <xm:f>Values!$A$7</xm:f>
            <x14:dxf>
              <fill>
                <patternFill>
                  <bgColor rgb="FFF1C40F"/>
                </patternFill>
              </fill>
            </x14:dxf>
          </x14:cfRule>
          <x14:cfRule type="cellIs" priority="278" operator="equal" id="{0BF63A00-03CA-493F-A3E2-665FCA4452F7}">
            <xm:f>Values!$A$6</xm:f>
            <x14:dxf>
              <fill>
                <patternFill>
                  <bgColor rgb="FFF39C12"/>
                </patternFill>
              </fill>
            </x14:dxf>
          </x14:cfRule>
          <x14:cfRule type="cellIs" priority="279" operator="equal" id="{5D80AC57-5A5D-47D2-A2BE-0552FD5F2A16}">
            <xm:f>Values!$A$5</xm:f>
            <x14:dxf>
              <fill>
                <patternFill>
                  <bgColor rgb="FFE67E22"/>
                </patternFill>
              </fill>
            </x14:dxf>
          </x14:cfRule>
          <x14:cfRule type="cellIs" priority="280" operator="equal" id="{BF1B9C15-7E81-40C8-9537-61E4DC0A810A}">
            <xm:f>Values!$A$4</xm:f>
            <x14:dxf>
              <fill>
                <patternFill>
                  <bgColor rgb="FFE74C3C"/>
                </patternFill>
              </fill>
            </x14:dxf>
          </x14:cfRule>
          <xm:sqref>G35</xm:sqref>
        </x14:conditionalFormatting>
        <x14:conditionalFormatting xmlns:xm="http://schemas.microsoft.com/office/excel/2006/main">
          <x14:cfRule type="cellIs" priority="261" operator="equal" id="{C61AF30E-3A5F-4399-82AB-C7CDBA2A8EBA}">
            <xm:f>Values!$A$15</xm:f>
            <x14:dxf>
              <fill>
                <patternFill>
                  <bgColor rgb="FF27AE60"/>
                </patternFill>
              </fill>
            </x14:dxf>
          </x14:cfRule>
          <x14:cfRule type="cellIs" priority="272" operator="equal" id="{87633EF2-5843-472D-8F15-1B81B1F36000}">
            <xm:f>Values!$A$14</xm:f>
            <x14:dxf>
              <fill>
                <patternFill>
                  <bgColor rgb="FFF1C40F"/>
                </patternFill>
              </fill>
            </x14:dxf>
          </x14:cfRule>
          <x14:cfRule type="cellIs" priority="273" operator="equal" id="{FD8C4FEE-2743-4414-8A3F-CC7177C1EEB3}">
            <xm:f>Values!$A$13</xm:f>
            <x14:dxf>
              <fill>
                <patternFill>
                  <bgColor rgb="FFF39C12"/>
                </patternFill>
              </fill>
            </x14:dxf>
          </x14:cfRule>
          <x14:cfRule type="cellIs" priority="274" operator="equal" id="{D7A80838-71C2-4D2D-B214-3B2F22B736BD}">
            <xm:f>Values!$A$12</xm:f>
            <x14:dxf>
              <fill>
                <patternFill>
                  <bgColor rgb="FFE67E22"/>
                </patternFill>
              </fill>
            </x14:dxf>
          </x14:cfRule>
          <x14:cfRule type="cellIs" priority="275" operator="equal" id="{8217E6BD-2030-44DB-8107-666F2F807299}">
            <xm:f>Values!$A$11</xm:f>
            <x14:dxf>
              <fill>
                <patternFill>
                  <bgColor rgb="FFE74C3C"/>
                </patternFill>
              </fill>
            </x14:dxf>
          </x14:cfRule>
          <xm:sqref>H35</xm:sqref>
        </x14:conditionalFormatting>
        <x14:conditionalFormatting xmlns:xm="http://schemas.microsoft.com/office/excel/2006/main">
          <x14:cfRule type="cellIs" priority="262" operator="equal" id="{3FC95123-AB08-4201-B908-D76E3A58C1DC}">
            <xm:f>Values!$A$22</xm:f>
            <x14:dxf>
              <fill>
                <patternFill>
                  <bgColor rgb="FF27B060"/>
                </patternFill>
              </fill>
            </x14:dxf>
          </x14:cfRule>
          <x14:cfRule type="cellIs" priority="268" operator="equal" id="{A11E1A4A-86E4-424B-B1B9-41358131D71B}">
            <xm:f>Values!$A$21</xm:f>
            <x14:dxf>
              <fill>
                <patternFill>
                  <bgColor rgb="FFF1C40F"/>
                </patternFill>
              </fill>
            </x14:dxf>
          </x14:cfRule>
          <x14:cfRule type="cellIs" priority="269" operator="equal" id="{049AFEDD-B9B1-425C-BB6B-0E5C73307057}">
            <xm:f>Values!$A$20</xm:f>
            <x14:dxf>
              <fill>
                <patternFill>
                  <bgColor rgb="FFF39C12"/>
                </patternFill>
              </fill>
            </x14:dxf>
          </x14:cfRule>
          <x14:cfRule type="cellIs" priority="270" operator="equal" id="{AB943489-B9DC-4E5B-9CA6-1F29861D7780}">
            <xm:f>Values!$A$19</xm:f>
            <x14:dxf>
              <fill>
                <patternFill>
                  <bgColor rgb="FFE67E22"/>
                </patternFill>
              </fill>
            </x14:dxf>
          </x14:cfRule>
          <x14:cfRule type="cellIs" priority="271" operator="equal" id="{9BB407EA-DE65-4828-B4A6-55C931DE4836}">
            <xm:f>Values!$A$18</xm:f>
            <x14:dxf>
              <fill>
                <patternFill>
                  <bgColor rgb="FFE74C3C"/>
                </patternFill>
              </fill>
            </x14:dxf>
          </x14:cfRule>
          <xm:sqref>I35</xm:sqref>
        </x14:conditionalFormatting>
        <x14:conditionalFormatting xmlns:xm="http://schemas.microsoft.com/office/excel/2006/main">
          <x14:cfRule type="cellIs" priority="263" operator="equal" id="{5C8C49A5-3E47-4993-BDCB-4E9C03C9937C}">
            <xm:f>Values!$A$29</xm:f>
            <x14:dxf>
              <fill>
                <patternFill>
                  <bgColor rgb="FF27AE60"/>
                </patternFill>
              </fill>
            </x14:dxf>
          </x14:cfRule>
          <x14:cfRule type="cellIs" priority="265" operator="equal" id="{70A9756F-EC90-4E13-9D20-5AFCF958987A}">
            <xm:f>Values!$A$27</xm:f>
            <x14:dxf>
              <fill>
                <patternFill>
                  <bgColor rgb="FFF39C12"/>
                </patternFill>
              </fill>
            </x14:dxf>
          </x14:cfRule>
          <x14:cfRule type="cellIs" priority="266" operator="equal" id="{F4BBE239-56B4-4827-9287-C6562A7B3EBE}">
            <xm:f>Values!$A$26</xm:f>
            <x14:dxf>
              <fill>
                <patternFill>
                  <bgColor rgb="FFE67E22"/>
                </patternFill>
              </fill>
            </x14:dxf>
          </x14:cfRule>
          <x14:cfRule type="cellIs" priority="267" operator="equal" id="{D5235595-352D-4F06-83E7-5E2C3E58AC33}">
            <xm:f>Values!$A$25</xm:f>
            <x14:dxf>
              <fill>
                <patternFill>
                  <bgColor rgb="FFE74C3C"/>
                </patternFill>
              </fill>
            </x14:dxf>
          </x14:cfRule>
          <xm:sqref>J35</xm:sqref>
        </x14:conditionalFormatting>
        <x14:conditionalFormatting xmlns:xm="http://schemas.microsoft.com/office/excel/2006/main">
          <x14:cfRule type="cellIs" priority="264" operator="equal" id="{C0AEDEF0-751C-49AA-B898-77891A04D0CA}">
            <xm:f>Values!$A$28</xm:f>
            <x14:dxf>
              <fill>
                <patternFill>
                  <bgColor rgb="FFF1C40F"/>
                </patternFill>
              </fill>
            </x14:dxf>
          </x14:cfRule>
          <xm:sqref>J35</xm:sqref>
        </x14:conditionalFormatting>
        <x14:conditionalFormatting xmlns:xm="http://schemas.microsoft.com/office/excel/2006/main">
          <x14:cfRule type="cellIs" priority="256" operator="equal" id="{B071A726-0F4C-4EDE-9D75-9D349F39BE6C}">
            <xm:f>Values!$A$8</xm:f>
            <x14:dxf>
              <fill>
                <patternFill>
                  <bgColor rgb="FF27AE60"/>
                </patternFill>
              </fill>
            </x14:dxf>
          </x14:cfRule>
          <x14:cfRule type="cellIs" priority="257" operator="equal" id="{1628BA73-A81B-404F-B4AB-3DAFA2ADB2E3}">
            <xm:f>Values!$A$7</xm:f>
            <x14:dxf>
              <fill>
                <patternFill>
                  <bgColor rgb="FFF1C40F"/>
                </patternFill>
              </fill>
            </x14:dxf>
          </x14:cfRule>
          <x14:cfRule type="cellIs" priority="258" operator="equal" id="{880F0E76-1052-46DA-83AE-E78D0FC4EBB5}">
            <xm:f>Values!$A$6</xm:f>
            <x14:dxf>
              <fill>
                <patternFill>
                  <bgColor rgb="FFF39C12"/>
                </patternFill>
              </fill>
            </x14:dxf>
          </x14:cfRule>
          <x14:cfRule type="cellIs" priority="259" operator="equal" id="{DD2870DD-0F75-4238-AAC9-10C308D9EFF8}">
            <xm:f>Values!$A$5</xm:f>
            <x14:dxf>
              <fill>
                <patternFill>
                  <bgColor rgb="FFE67E22"/>
                </patternFill>
              </fill>
            </x14:dxf>
          </x14:cfRule>
          <x14:cfRule type="cellIs" priority="260" operator="equal" id="{491EABF8-067E-4E6D-ADAF-D10EBFB97419}">
            <xm:f>Values!$A$4</xm:f>
            <x14:dxf>
              <fill>
                <patternFill>
                  <bgColor rgb="FFE74C3C"/>
                </patternFill>
              </fill>
            </x14:dxf>
          </x14:cfRule>
          <xm:sqref>G40</xm:sqref>
        </x14:conditionalFormatting>
        <x14:conditionalFormatting xmlns:xm="http://schemas.microsoft.com/office/excel/2006/main">
          <x14:cfRule type="cellIs" priority="241" operator="equal" id="{B4063364-4F87-4EB9-8071-97E74E3BAEDB}">
            <xm:f>Values!$A$15</xm:f>
            <x14:dxf>
              <fill>
                <patternFill>
                  <bgColor rgb="FF27AE60"/>
                </patternFill>
              </fill>
            </x14:dxf>
          </x14:cfRule>
          <x14:cfRule type="cellIs" priority="252" operator="equal" id="{B589A4E7-5609-4062-A73D-0BBE8E31F7A6}">
            <xm:f>Values!$A$14</xm:f>
            <x14:dxf>
              <fill>
                <patternFill>
                  <bgColor rgb="FFF1C40F"/>
                </patternFill>
              </fill>
            </x14:dxf>
          </x14:cfRule>
          <x14:cfRule type="cellIs" priority="253" operator="equal" id="{611EA4C4-FC73-4C14-BF6E-07C7438FF2CE}">
            <xm:f>Values!$A$13</xm:f>
            <x14:dxf>
              <fill>
                <patternFill>
                  <bgColor rgb="FFF39C12"/>
                </patternFill>
              </fill>
            </x14:dxf>
          </x14:cfRule>
          <x14:cfRule type="cellIs" priority="254" operator="equal" id="{718A10FB-3CED-496E-B7E4-F2DFF480D7AE}">
            <xm:f>Values!$A$12</xm:f>
            <x14:dxf>
              <fill>
                <patternFill>
                  <bgColor rgb="FFE67E22"/>
                </patternFill>
              </fill>
            </x14:dxf>
          </x14:cfRule>
          <x14:cfRule type="cellIs" priority="255" operator="equal" id="{39553AAA-1A27-4E38-A7E1-5F6137AC2BE1}">
            <xm:f>Values!$A$11</xm:f>
            <x14:dxf>
              <fill>
                <patternFill>
                  <bgColor rgb="FFE74C3C"/>
                </patternFill>
              </fill>
            </x14:dxf>
          </x14:cfRule>
          <xm:sqref>H40</xm:sqref>
        </x14:conditionalFormatting>
        <x14:conditionalFormatting xmlns:xm="http://schemas.microsoft.com/office/excel/2006/main">
          <x14:cfRule type="cellIs" priority="242" operator="equal" id="{FFE20873-2858-46B4-8424-1992B5FA46BA}">
            <xm:f>Values!$A$22</xm:f>
            <x14:dxf>
              <fill>
                <patternFill>
                  <bgColor rgb="FF27B060"/>
                </patternFill>
              </fill>
            </x14:dxf>
          </x14:cfRule>
          <x14:cfRule type="cellIs" priority="248" operator="equal" id="{33E35385-DAEA-4025-AF7C-42AF4E108E69}">
            <xm:f>Values!$A$21</xm:f>
            <x14:dxf>
              <fill>
                <patternFill>
                  <bgColor rgb="FFF1C40F"/>
                </patternFill>
              </fill>
            </x14:dxf>
          </x14:cfRule>
          <x14:cfRule type="cellIs" priority="249" operator="equal" id="{9504095C-14D3-4E05-91BC-0875270666D8}">
            <xm:f>Values!$A$20</xm:f>
            <x14:dxf>
              <fill>
                <patternFill>
                  <bgColor rgb="FFF39C12"/>
                </patternFill>
              </fill>
            </x14:dxf>
          </x14:cfRule>
          <x14:cfRule type="cellIs" priority="250" operator="equal" id="{99288079-00E8-4E09-9C21-CADD5A65F173}">
            <xm:f>Values!$A$19</xm:f>
            <x14:dxf>
              <fill>
                <patternFill>
                  <bgColor rgb="FFE67E22"/>
                </patternFill>
              </fill>
            </x14:dxf>
          </x14:cfRule>
          <x14:cfRule type="cellIs" priority="251" operator="equal" id="{71451A83-F1C5-4A41-813F-4FF4D0D5435D}">
            <xm:f>Values!$A$18</xm:f>
            <x14:dxf>
              <fill>
                <patternFill>
                  <bgColor rgb="FFE74C3C"/>
                </patternFill>
              </fill>
            </x14:dxf>
          </x14:cfRule>
          <xm:sqref>I40</xm:sqref>
        </x14:conditionalFormatting>
        <x14:conditionalFormatting xmlns:xm="http://schemas.microsoft.com/office/excel/2006/main">
          <x14:cfRule type="cellIs" priority="243" operator="equal" id="{10782BCA-1082-4BBE-A5F8-45DB4458041E}">
            <xm:f>Values!$A$29</xm:f>
            <x14:dxf>
              <fill>
                <patternFill>
                  <bgColor rgb="FF27AE60"/>
                </patternFill>
              </fill>
            </x14:dxf>
          </x14:cfRule>
          <x14:cfRule type="cellIs" priority="245" operator="equal" id="{09017B4F-1B33-4AA3-BB8B-D36128AC45F2}">
            <xm:f>Values!$A$27</xm:f>
            <x14:dxf>
              <fill>
                <patternFill>
                  <bgColor rgb="FFF39C12"/>
                </patternFill>
              </fill>
            </x14:dxf>
          </x14:cfRule>
          <x14:cfRule type="cellIs" priority="246" operator="equal" id="{B703ACEB-33EC-4108-AB91-16F34DA747EA}">
            <xm:f>Values!$A$26</xm:f>
            <x14:dxf>
              <fill>
                <patternFill>
                  <bgColor rgb="FFE67E22"/>
                </patternFill>
              </fill>
            </x14:dxf>
          </x14:cfRule>
          <x14:cfRule type="cellIs" priority="247" operator="equal" id="{B5A12925-DA94-40A9-B4AE-A37C31B11611}">
            <xm:f>Values!$A$25</xm:f>
            <x14:dxf>
              <fill>
                <patternFill>
                  <bgColor rgb="FFE74C3C"/>
                </patternFill>
              </fill>
            </x14:dxf>
          </x14:cfRule>
          <xm:sqref>J40</xm:sqref>
        </x14:conditionalFormatting>
        <x14:conditionalFormatting xmlns:xm="http://schemas.microsoft.com/office/excel/2006/main">
          <x14:cfRule type="cellIs" priority="244" operator="equal" id="{283B52BF-C9A9-4CDA-8458-8887A02884CB}">
            <xm:f>Values!$A$28</xm:f>
            <x14:dxf>
              <fill>
                <patternFill>
                  <bgColor rgb="FFF1C40F"/>
                </patternFill>
              </fill>
            </x14:dxf>
          </x14:cfRule>
          <xm:sqref>J40</xm:sqref>
        </x14:conditionalFormatting>
        <x14:conditionalFormatting xmlns:xm="http://schemas.microsoft.com/office/excel/2006/main">
          <x14:cfRule type="cellIs" priority="236" operator="equal" id="{409A45AD-493E-404C-B579-B2115335CA4B}">
            <xm:f>Values!$A$8</xm:f>
            <x14:dxf>
              <fill>
                <patternFill>
                  <bgColor rgb="FF27AE60"/>
                </patternFill>
              </fill>
            </x14:dxf>
          </x14:cfRule>
          <x14:cfRule type="cellIs" priority="237" operator="equal" id="{091B8C7E-3D4B-423F-ABE3-1B8119FDA502}">
            <xm:f>Values!$A$7</xm:f>
            <x14:dxf>
              <fill>
                <patternFill>
                  <bgColor rgb="FFF1C40F"/>
                </patternFill>
              </fill>
            </x14:dxf>
          </x14:cfRule>
          <x14:cfRule type="cellIs" priority="238" operator="equal" id="{056B7850-F523-4FEF-8A15-F24EDDBFB9A1}">
            <xm:f>Values!$A$6</xm:f>
            <x14:dxf>
              <fill>
                <patternFill>
                  <bgColor rgb="FFF39C12"/>
                </patternFill>
              </fill>
            </x14:dxf>
          </x14:cfRule>
          <x14:cfRule type="cellIs" priority="239" operator="equal" id="{8487A2B5-25DB-47E8-89D3-B9E9F7A8CDD3}">
            <xm:f>Values!$A$5</xm:f>
            <x14:dxf>
              <fill>
                <patternFill>
                  <bgColor rgb="FFE67E22"/>
                </patternFill>
              </fill>
            </x14:dxf>
          </x14:cfRule>
          <x14:cfRule type="cellIs" priority="240" operator="equal" id="{6EE3F785-312A-4BF7-8511-CB2B090B4779}">
            <xm:f>Values!$A$4</xm:f>
            <x14:dxf>
              <fill>
                <patternFill>
                  <bgColor rgb="FFE74C3C"/>
                </patternFill>
              </fill>
            </x14:dxf>
          </x14:cfRule>
          <xm:sqref>G39</xm:sqref>
        </x14:conditionalFormatting>
        <x14:conditionalFormatting xmlns:xm="http://schemas.microsoft.com/office/excel/2006/main">
          <x14:cfRule type="cellIs" priority="221" operator="equal" id="{E170067E-477D-4BE0-9B08-3A08BFEAE01B}">
            <xm:f>Values!$A$15</xm:f>
            <x14:dxf>
              <fill>
                <patternFill>
                  <bgColor rgb="FF27AE60"/>
                </patternFill>
              </fill>
            </x14:dxf>
          </x14:cfRule>
          <x14:cfRule type="cellIs" priority="232" operator="equal" id="{7E3ABE00-679B-428F-A0DA-8519F7140CD8}">
            <xm:f>Values!$A$14</xm:f>
            <x14:dxf>
              <fill>
                <patternFill>
                  <bgColor rgb="FFF1C40F"/>
                </patternFill>
              </fill>
            </x14:dxf>
          </x14:cfRule>
          <x14:cfRule type="cellIs" priority="233" operator="equal" id="{335D27FA-3C33-4239-BAB2-4079D76A903B}">
            <xm:f>Values!$A$13</xm:f>
            <x14:dxf>
              <fill>
                <patternFill>
                  <bgColor rgb="FFF39C12"/>
                </patternFill>
              </fill>
            </x14:dxf>
          </x14:cfRule>
          <x14:cfRule type="cellIs" priority="234" operator="equal" id="{087DCBB3-08BF-4D07-A266-E0EE8D34C26F}">
            <xm:f>Values!$A$12</xm:f>
            <x14:dxf>
              <fill>
                <patternFill>
                  <bgColor rgb="FFE67E22"/>
                </patternFill>
              </fill>
            </x14:dxf>
          </x14:cfRule>
          <x14:cfRule type="cellIs" priority="235" operator="equal" id="{BE739EEE-E6EA-4887-9A9C-9A2501667C68}">
            <xm:f>Values!$A$11</xm:f>
            <x14:dxf>
              <fill>
                <patternFill>
                  <bgColor rgb="FFE74C3C"/>
                </patternFill>
              </fill>
            </x14:dxf>
          </x14:cfRule>
          <xm:sqref>H39</xm:sqref>
        </x14:conditionalFormatting>
        <x14:conditionalFormatting xmlns:xm="http://schemas.microsoft.com/office/excel/2006/main">
          <x14:cfRule type="cellIs" priority="222" operator="equal" id="{91028B13-B72C-4011-BDD2-58DECAD6BD68}">
            <xm:f>Values!$A$22</xm:f>
            <x14:dxf>
              <fill>
                <patternFill>
                  <bgColor rgb="FF27B060"/>
                </patternFill>
              </fill>
            </x14:dxf>
          </x14:cfRule>
          <x14:cfRule type="cellIs" priority="228" operator="equal" id="{3E6088EE-0B4E-4641-A325-DDE2FD43877C}">
            <xm:f>Values!$A$21</xm:f>
            <x14:dxf>
              <fill>
                <patternFill>
                  <bgColor rgb="FFF1C40F"/>
                </patternFill>
              </fill>
            </x14:dxf>
          </x14:cfRule>
          <x14:cfRule type="cellIs" priority="229" operator="equal" id="{1B5C6347-A77A-4911-94B8-B8F9604E6B88}">
            <xm:f>Values!$A$20</xm:f>
            <x14:dxf>
              <fill>
                <patternFill>
                  <bgColor rgb="FFF39C12"/>
                </patternFill>
              </fill>
            </x14:dxf>
          </x14:cfRule>
          <x14:cfRule type="cellIs" priority="230" operator="equal" id="{5D2D3591-30DF-4898-AF3A-35006174723E}">
            <xm:f>Values!$A$19</xm:f>
            <x14:dxf>
              <fill>
                <patternFill>
                  <bgColor rgb="FFE67E22"/>
                </patternFill>
              </fill>
            </x14:dxf>
          </x14:cfRule>
          <x14:cfRule type="cellIs" priority="231" operator="equal" id="{44C6CFDF-938F-49AD-A00D-E308CC1CA351}">
            <xm:f>Values!$A$18</xm:f>
            <x14:dxf>
              <fill>
                <patternFill>
                  <bgColor rgb="FFE74C3C"/>
                </patternFill>
              </fill>
            </x14:dxf>
          </x14:cfRule>
          <xm:sqref>I39</xm:sqref>
        </x14:conditionalFormatting>
        <x14:conditionalFormatting xmlns:xm="http://schemas.microsoft.com/office/excel/2006/main">
          <x14:cfRule type="cellIs" priority="223" operator="equal" id="{39C30E4B-BBAA-407E-856B-E425C8126397}">
            <xm:f>Values!$A$29</xm:f>
            <x14:dxf>
              <fill>
                <patternFill>
                  <bgColor rgb="FF27AE60"/>
                </patternFill>
              </fill>
            </x14:dxf>
          </x14:cfRule>
          <x14:cfRule type="cellIs" priority="225" operator="equal" id="{43B83465-63EF-4A24-8700-C3A11B289070}">
            <xm:f>Values!$A$27</xm:f>
            <x14:dxf>
              <fill>
                <patternFill>
                  <bgColor rgb="FFF39C12"/>
                </patternFill>
              </fill>
            </x14:dxf>
          </x14:cfRule>
          <x14:cfRule type="cellIs" priority="226" operator="equal" id="{D8B10D5F-99AA-4DD7-A8A0-0AC639F22BD7}">
            <xm:f>Values!$A$26</xm:f>
            <x14:dxf>
              <fill>
                <patternFill>
                  <bgColor rgb="FFE67E22"/>
                </patternFill>
              </fill>
            </x14:dxf>
          </x14:cfRule>
          <x14:cfRule type="cellIs" priority="227" operator="equal" id="{BCB8B36F-190B-4E77-B4D1-E2E1B422A625}">
            <xm:f>Values!$A$25</xm:f>
            <x14:dxf>
              <fill>
                <patternFill>
                  <bgColor rgb="FFE74C3C"/>
                </patternFill>
              </fill>
            </x14:dxf>
          </x14:cfRule>
          <xm:sqref>J39</xm:sqref>
        </x14:conditionalFormatting>
        <x14:conditionalFormatting xmlns:xm="http://schemas.microsoft.com/office/excel/2006/main">
          <x14:cfRule type="cellIs" priority="224" operator="equal" id="{B264B81D-BA3C-40EE-9F84-356ACAA13132}">
            <xm:f>Values!$A$28</xm:f>
            <x14:dxf>
              <fill>
                <patternFill>
                  <bgColor rgb="FFF1C40F"/>
                </patternFill>
              </fill>
            </x14:dxf>
          </x14:cfRule>
          <xm:sqref>J39</xm:sqref>
        </x14:conditionalFormatting>
        <x14:conditionalFormatting xmlns:xm="http://schemas.microsoft.com/office/excel/2006/main">
          <x14:cfRule type="cellIs" priority="216" operator="equal" id="{059011C4-C9AA-417E-82F2-32B86DE0B276}">
            <xm:f>Values!$A$8</xm:f>
            <x14:dxf>
              <fill>
                <patternFill>
                  <bgColor rgb="FF27AE60"/>
                </patternFill>
              </fill>
            </x14:dxf>
          </x14:cfRule>
          <x14:cfRule type="cellIs" priority="217" operator="equal" id="{5ED0D058-1AFC-4AAB-A524-D70872843BEE}">
            <xm:f>Values!$A$7</xm:f>
            <x14:dxf>
              <fill>
                <patternFill>
                  <bgColor rgb="FFF1C40F"/>
                </patternFill>
              </fill>
            </x14:dxf>
          </x14:cfRule>
          <x14:cfRule type="cellIs" priority="218" operator="equal" id="{7A5E1238-6289-4D4B-9349-331F497ADEC3}">
            <xm:f>Values!$A$6</xm:f>
            <x14:dxf>
              <fill>
                <patternFill>
                  <bgColor rgb="FFF39C12"/>
                </patternFill>
              </fill>
            </x14:dxf>
          </x14:cfRule>
          <x14:cfRule type="cellIs" priority="219" operator="equal" id="{152E29DC-76E0-46FE-AD08-044289398CEF}">
            <xm:f>Values!$A$5</xm:f>
            <x14:dxf>
              <fill>
                <patternFill>
                  <bgColor rgb="FFE67E22"/>
                </patternFill>
              </fill>
            </x14:dxf>
          </x14:cfRule>
          <x14:cfRule type="cellIs" priority="220" operator="equal" id="{7DE401FA-C20A-40CB-8FEC-406EFCF3C684}">
            <xm:f>Values!$A$4</xm:f>
            <x14:dxf>
              <fill>
                <patternFill>
                  <bgColor rgb="FFE74C3C"/>
                </patternFill>
              </fill>
            </x14:dxf>
          </x14:cfRule>
          <xm:sqref>G38</xm:sqref>
        </x14:conditionalFormatting>
        <x14:conditionalFormatting xmlns:xm="http://schemas.microsoft.com/office/excel/2006/main">
          <x14:cfRule type="cellIs" priority="201" operator="equal" id="{25418DE0-7C01-4C05-B78B-B89A1CAA87B9}">
            <xm:f>Values!$A$15</xm:f>
            <x14:dxf>
              <fill>
                <patternFill>
                  <bgColor rgb="FF27AE60"/>
                </patternFill>
              </fill>
            </x14:dxf>
          </x14:cfRule>
          <x14:cfRule type="cellIs" priority="212" operator="equal" id="{0D1CAB9B-6787-405D-9843-E4A1F674EE9F}">
            <xm:f>Values!$A$14</xm:f>
            <x14:dxf>
              <fill>
                <patternFill>
                  <bgColor rgb="FFF1C40F"/>
                </patternFill>
              </fill>
            </x14:dxf>
          </x14:cfRule>
          <x14:cfRule type="cellIs" priority="213" operator="equal" id="{AFF5ED0D-A430-4CC4-BA78-5476B15852BD}">
            <xm:f>Values!$A$13</xm:f>
            <x14:dxf>
              <fill>
                <patternFill>
                  <bgColor rgb="FFF39C12"/>
                </patternFill>
              </fill>
            </x14:dxf>
          </x14:cfRule>
          <x14:cfRule type="cellIs" priority="214" operator="equal" id="{E68A56CE-835D-4DBA-AB1A-A2E2F1EFA6D1}">
            <xm:f>Values!$A$12</xm:f>
            <x14:dxf>
              <fill>
                <patternFill>
                  <bgColor rgb="FFE67E22"/>
                </patternFill>
              </fill>
            </x14:dxf>
          </x14:cfRule>
          <x14:cfRule type="cellIs" priority="215" operator="equal" id="{B50D8555-8125-46A4-987A-38FC903048DA}">
            <xm:f>Values!$A$11</xm:f>
            <x14:dxf>
              <fill>
                <patternFill>
                  <bgColor rgb="FFE74C3C"/>
                </patternFill>
              </fill>
            </x14:dxf>
          </x14:cfRule>
          <xm:sqref>H38</xm:sqref>
        </x14:conditionalFormatting>
        <x14:conditionalFormatting xmlns:xm="http://schemas.microsoft.com/office/excel/2006/main">
          <x14:cfRule type="cellIs" priority="202" operator="equal" id="{3F872F92-7A37-4A9A-9A36-70E431ECF81B}">
            <xm:f>Values!$A$22</xm:f>
            <x14:dxf>
              <fill>
                <patternFill>
                  <bgColor rgb="FF27B060"/>
                </patternFill>
              </fill>
            </x14:dxf>
          </x14:cfRule>
          <x14:cfRule type="cellIs" priority="208" operator="equal" id="{4E4E3A7E-52F7-415A-8BAB-9F6F2C35C460}">
            <xm:f>Values!$A$21</xm:f>
            <x14:dxf>
              <fill>
                <patternFill>
                  <bgColor rgb="FFF1C40F"/>
                </patternFill>
              </fill>
            </x14:dxf>
          </x14:cfRule>
          <x14:cfRule type="cellIs" priority="209" operator="equal" id="{FD7F8A31-9403-4F70-9117-43E18898F1AC}">
            <xm:f>Values!$A$20</xm:f>
            <x14:dxf>
              <fill>
                <patternFill>
                  <bgColor rgb="FFF39C12"/>
                </patternFill>
              </fill>
            </x14:dxf>
          </x14:cfRule>
          <x14:cfRule type="cellIs" priority="210" operator="equal" id="{304AD83C-311B-4180-ABC7-64926D8CC87C}">
            <xm:f>Values!$A$19</xm:f>
            <x14:dxf>
              <fill>
                <patternFill>
                  <bgColor rgb="FFE67E22"/>
                </patternFill>
              </fill>
            </x14:dxf>
          </x14:cfRule>
          <x14:cfRule type="cellIs" priority="211" operator="equal" id="{EBBCD072-9C7C-43ED-89CB-4DCF19D860DD}">
            <xm:f>Values!$A$18</xm:f>
            <x14:dxf>
              <fill>
                <patternFill>
                  <bgColor rgb="FFE74C3C"/>
                </patternFill>
              </fill>
            </x14:dxf>
          </x14:cfRule>
          <xm:sqref>I38</xm:sqref>
        </x14:conditionalFormatting>
        <x14:conditionalFormatting xmlns:xm="http://schemas.microsoft.com/office/excel/2006/main">
          <x14:cfRule type="cellIs" priority="203" operator="equal" id="{C4CB222D-2DF0-4C4A-94B3-F3DB22E43189}">
            <xm:f>Values!$A$29</xm:f>
            <x14:dxf>
              <fill>
                <patternFill>
                  <bgColor rgb="FF27AE60"/>
                </patternFill>
              </fill>
            </x14:dxf>
          </x14:cfRule>
          <x14:cfRule type="cellIs" priority="205" operator="equal" id="{675B408E-228B-46F4-B6CE-CB94551AE7AA}">
            <xm:f>Values!$A$27</xm:f>
            <x14:dxf>
              <fill>
                <patternFill>
                  <bgColor rgb="FFF39C12"/>
                </patternFill>
              </fill>
            </x14:dxf>
          </x14:cfRule>
          <x14:cfRule type="cellIs" priority="206" operator="equal" id="{504ACE87-7D46-4F58-83B8-28045423EC7D}">
            <xm:f>Values!$A$26</xm:f>
            <x14:dxf>
              <fill>
                <patternFill>
                  <bgColor rgb="FFE67E22"/>
                </patternFill>
              </fill>
            </x14:dxf>
          </x14:cfRule>
          <x14:cfRule type="cellIs" priority="207" operator="equal" id="{D8633766-A152-4627-8FB9-83694783973F}">
            <xm:f>Values!$A$25</xm:f>
            <x14:dxf>
              <fill>
                <patternFill>
                  <bgColor rgb="FFE74C3C"/>
                </patternFill>
              </fill>
            </x14:dxf>
          </x14:cfRule>
          <xm:sqref>J38</xm:sqref>
        </x14:conditionalFormatting>
        <x14:conditionalFormatting xmlns:xm="http://schemas.microsoft.com/office/excel/2006/main">
          <x14:cfRule type="cellIs" priority="204" operator="equal" id="{BCCCC625-35B7-421D-A7E3-8665552FA23E}">
            <xm:f>Values!$A$28</xm:f>
            <x14:dxf>
              <fill>
                <patternFill>
                  <bgColor rgb="FFF1C40F"/>
                </patternFill>
              </fill>
            </x14:dxf>
          </x14:cfRule>
          <xm:sqref>J38</xm:sqref>
        </x14:conditionalFormatting>
        <x14:conditionalFormatting xmlns:xm="http://schemas.microsoft.com/office/excel/2006/main">
          <x14:cfRule type="cellIs" priority="196" operator="equal" id="{590ECA11-D9EC-487C-9611-37959C1AA690}">
            <xm:f>Values!$A$8</xm:f>
            <x14:dxf>
              <fill>
                <patternFill>
                  <bgColor rgb="FF27AE60"/>
                </patternFill>
              </fill>
            </x14:dxf>
          </x14:cfRule>
          <x14:cfRule type="cellIs" priority="197" operator="equal" id="{0703B3A9-D2B8-48FE-9EA7-CF624B8692C6}">
            <xm:f>Values!$A$7</xm:f>
            <x14:dxf>
              <fill>
                <patternFill>
                  <bgColor rgb="FFF1C40F"/>
                </patternFill>
              </fill>
            </x14:dxf>
          </x14:cfRule>
          <x14:cfRule type="cellIs" priority="198" operator="equal" id="{431FB383-C4D9-4E76-A6C8-DCC99D86D8D6}">
            <xm:f>Values!$A$6</xm:f>
            <x14:dxf>
              <fill>
                <patternFill>
                  <bgColor rgb="FFF39C12"/>
                </patternFill>
              </fill>
            </x14:dxf>
          </x14:cfRule>
          <x14:cfRule type="cellIs" priority="199" operator="equal" id="{F74AC85B-6EE7-49E8-838F-5D4077FED882}">
            <xm:f>Values!$A$5</xm:f>
            <x14:dxf>
              <fill>
                <patternFill>
                  <bgColor rgb="FFE67E22"/>
                </patternFill>
              </fill>
            </x14:dxf>
          </x14:cfRule>
          <x14:cfRule type="cellIs" priority="200" operator="equal" id="{A6907795-4AE5-40B4-AFEF-8AA0DA7C945F}">
            <xm:f>Values!$A$4</xm:f>
            <x14:dxf>
              <fill>
                <patternFill>
                  <bgColor rgb="FFE74C3C"/>
                </patternFill>
              </fill>
            </x14:dxf>
          </x14:cfRule>
          <xm:sqref>G43</xm:sqref>
        </x14:conditionalFormatting>
        <x14:conditionalFormatting xmlns:xm="http://schemas.microsoft.com/office/excel/2006/main">
          <x14:cfRule type="cellIs" priority="181" operator="equal" id="{0ED295EF-EAEC-4BF6-89C0-7ECE8F3E6BF4}">
            <xm:f>Values!$A$15</xm:f>
            <x14:dxf>
              <fill>
                <patternFill>
                  <bgColor rgb="FF27AE60"/>
                </patternFill>
              </fill>
            </x14:dxf>
          </x14:cfRule>
          <x14:cfRule type="cellIs" priority="192" operator="equal" id="{4305C546-AD62-4080-8EA4-635829096102}">
            <xm:f>Values!$A$14</xm:f>
            <x14:dxf>
              <fill>
                <patternFill>
                  <bgColor rgb="FFF1C40F"/>
                </patternFill>
              </fill>
            </x14:dxf>
          </x14:cfRule>
          <x14:cfRule type="cellIs" priority="193" operator="equal" id="{8FD2C42D-4CC1-4AAE-947A-782F54886486}">
            <xm:f>Values!$A$13</xm:f>
            <x14:dxf>
              <fill>
                <patternFill>
                  <bgColor rgb="FFF39C12"/>
                </patternFill>
              </fill>
            </x14:dxf>
          </x14:cfRule>
          <x14:cfRule type="cellIs" priority="194" operator="equal" id="{78B4680C-2D6A-41D6-96B5-DD79AB10FB17}">
            <xm:f>Values!$A$12</xm:f>
            <x14:dxf>
              <fill>
                <patternFill>
                  <bgColor rgb="FFE67E22"/>
                </patternFill>
              </fill>
            </x14:dxf>
          </x14:cfRule>
          <x14:cfRule type="cellIs" priority="195" operator="equal" id="{532F5E65-EAFE-42A3-B9B6-B48ED9BF4E9B}">
            <xm:f>Values!$A$11</xm:f>
            <x14:dxf>
              <fill>
                <patternFill>
                  <bgColor rgb="FFE74C3C"/>
                </patternFill>
              </fill>
            </x14:dxf>
          </x14:cfRule>
          <xm:sqref>H43</xm:sqref>
        </x14:conditionalFormatting>
        <x14:conditionalFormatting xmlns:xm="http://schemas.microsoft.com/office/excel/2006/main">
          <x14:cfRule type="cellIs" priority="182" operator="equal" id="{256A073B-8827-4C21-A1B5-7DAE5FEA88E1}">
            <xm:f>Values!$A$22</xm:f>
            <x14:dxf>
              <fill>
                <patternFill>
                  <bgColor rgb="FF27B060"/>
                </patternFill>
              </fill>
            </x14:dxf>
          </x14:cfRule>
          <x14:cfRule type="cellIs" priority="188" operator="equal" id="{B022976D-06EB-4700-8A4A-AACBEBAADAAF}">
            <xm:f>Values!$A$21</xm:f>
            <x14:dxf>
              <fill>
                <patternFill>
                  <bgColor rgb="FFF1C40F"/>
                </patternFill>
              </fill>
            </x14:dxf>
          </x14:cfRule>
          <x14:cfRule type="cellIs" priority="189" operator="equal" id="{620BBD96-2156-4BD0-B151-21DE88F93E3F}">
            <xm:f>Values!$A$20</xm:f>
            <x14:dxf>
              <fill>
                <patternFill>
                  <bgColor rgb="FFF39C12"/>
                </patternFill>
              </fill>
            </x14:dxf>
          </x14:cfRule>
          <x14:cfRule type="cellIs" priority="190" operator="equal" id="{DB47206D-ADAF-48AB-A9EC-8839EDA2783C}">
            <xm:f>Values!$A$19</xm:f>
            <x14:dxf>
              <fill>
                <patternFill>
                  <bgColor rgb="FFE67E22"/>
                </patternFill>
              </fill>
            </x14:dxf>
          </x14:cfRule>
          <x14:cfRule type="cellIs" priority="191" operator="equal" id="{117C0E30-6079-4D06-A6E6-F0D206C4613E}">
            <xm:f>Values!$A$18</xm:f>
            <x14:dxf>
              <fill>
                <patternFill>
                  <bgColor rgb="FFE74C3C"/>
                </patternFill>
              </fill>
            </x14:dxf>
          </x14:cfRule>
          <xm:sqref>I43</xm:sqref>
        </x14:conditionalFormatting>
        <x14:conditionalFormatting xmlns:xm="http://schemas.microsoft.com/office/excel/2006/main">
          <x14:cfRule type="cellIs" priority="183" operator="equal" id="{B0A62CEB-4419-4A8C-BDA3-0603CE684147}">
            <xm:f>Values!$A$29</xm:f>
            <x14:dxf>
              <fill>
                <patternFill>
                  <bgColor rgb="FF27AE60"/>
                </patternFill>
              </fill>
            </x14:dxf>
          </x14:cfRule>
          <x14:cfRule type="cellIs" priority="185" operator="equal" id="{F1B8209E-D481-4FD2-A433-6B9D1C686779}">
            <xm:f>Values!$A$27</xm:f>
            <x14:dxf>
              <fill>
                <patternFill>
                  <bgColor rgb="FFF39C12"/>
                </patternFill>
              </fill>
            </x14:dxf>
          </x14:cfRule>
          <x14:cfRule type="cellIs" priority="186" operator="equal" id="{BB10E4DB-76E4-4C9D-B499-BA737F492914}">
            <xm:f>Values!$A$26</xm:f>
            <x14:dxf>
              <fill>
                <patternFill>
                  <bgColor rgb="FFE67E22"/>
                </patternFill>
              </fill>
            </x14:dxf>
          </x14:cfRule>
          <x14:cfRule type="cellIs" priority="187" operator="equal" id="{CEB171A4-0BE2-4199-8C63-D0EF5B6DAEEF}">
            <xm:f>Values!$A$25</xm:f>
            <x14:dxf>
              <fill>
                <patternFill>
                  <bgColor rgb="FFE74C3C"/>
                </patternFill>
              </fill>
            </x14:dxf>
          </x14:cfRule>
          <xm:sqref>J43</xm:sqref>
        </x14:conditionalFormatting>
        <x14:conditionalFormatting xmlns:xm="http://schemas.microsoft.com/office/excel/2006/main">
          <x14:cfRule type="cellIs" priority="184" operator="equal" id="{B8FA4B7E-3A81-4078-A6FA-09E254F4C689}">
            <xm:f>Values!$A$28</xm:f>
            <x14:dxf>
              <fill>
                <patternFill>
                  <bgColor rgb="FFF1C40F"/>
                </patternFill>
              </fill>
            </x14:dxf>
          </x14:cfRule>
          <xm:sqref>J43</xm:sqref>
        </x14:conditionalFormatting>
        <x14:conditionalFormatting xmlns:xm="http://schemas.microsoft.com/office/excel/2006/main">
          <x14:cfRule type="cellIs" priority="176" operator="equal" id="{D7324240-87FD-433E-98E6-4037E4B95A2B}">
            <xm:f>Values!$A$8</xm:f>
            <x14:dxf>
              <fill>
                <patternFill>
                  <bgColor rgb="FF27AE60"/>
                </patternFill>
              </fill>
            </x14:dxf>
          </x14:cfRule>
          <x14:cfRule type="cellIs" priority="177" operator="equal" id="{CB631884-9A69-4B66-9866-46940412895F}">
            <xm:f>Values!$A$7</xm:f>
            <x14:dxf>
              <fill>
                <patternFill>
                  <bgColor rgb="FFF1C40F"/>
                </patternFill>
              </fill>
            </x14:dxf>
          </x14:cfRule>
          <x14:cfRule type="cellIs" priority="178" operator="equal" id="{F0BA3823-A96A-464F-85E6-DB17DCBE9FA2}">
            <xm:f>Values!$A$6</xm:f>
            <x14:dxf>
              <fill>
                <patternFill>
                  <bgColor rgb="FFF39C12"/>
                </patternFill>
              </fill>
            </x14:dxf>
          </x14:cfRule>
          <x14:cfRule type="cellIs" priority="179" operator="equal" id="{66F575AB-F49C-4F3D-8107-67C774F816C6}">
            <xm:f>Values!$A$5</xm:f>
            <x14:dxf>
              <fill>
                <patternFill>
                  <bgColor rgb="FFE67E22"/>
                </patternFill>
              </fill>
            </x14:dxf>
          </x14:cfRule>
          <x14:cfRule type="cellIs" priority="180" operator="equal" id="{B6C0D686-82F0-44C8-ABA0-56B2A1AEBAE8}">
            <xm:f>Values!$A$4</xm:f>
            <x14:dxf>
              <fill>
                <patternFill>
                  <bgColor rgb="FFE74C3C"/>
                </patternFill>
              </fill>
            </x14:dxf>
          </x14:cfRule>
          <xm:sqref>G42</xm:sqref>
        </x14:conditionalFormatting>
        <x14:conditionalFormatting xmlns:xm="http://schemas.microsoft.com/office/excel/2006/main">
          <x14:cfRule type="cellIs" priority="161" operator="equal" id="{0381AC0F-14AA-4887-813B-926FC0C2D666}">
            <xm:f>Values!$A$15</xm:f>
            <x14:dxf>
              <fill>
                <patternFill>
                  <bgColor rgb="FF27AE60"/>
                </patternFill>
              </fill>
            </x14:dxf>
          </x14:cfRule>
          <x14:cfRule type="cellIs" priority="172" operator="equal" id="{1B60A42D-32EA-4F6C-B581-0CA4236A5A00}">
            <xm:f>Values!$A$14</xm:f>
            <x14:dxf>
              <fill>
                <patternFill>
                  <bgColor rgb="FFF1C40F"/>
                </patternFill>
              </fill>
            </x14:dxf>
          </x14:cfRule>
          <x14:cfRule type="cellIs" priority="173" operator="equal" id="{8D235CFD-F958-431A-BAE7-D87C5ABCBE97}">
            <xm:f>Values!$A$13</xm:f>
            <x14:dxf>
              <fill>
                <patternFill>
                  <bgColor rgb="FFF39C12"/>
                </patternFill>
              </fill>
            </x14:dxf>
          </x14:cfRule>
          <x14:cfRule type="cellIs" priority="174" operator="equal" id="{2CF312ED-6B84-488A-90E9-545F2875C61E}">
            <xm:f>Values!$A$12</xm:f>
            <x14:dxf>
              <fill>
                <patternFill>
                  <bgColor rgb="FFE67E22"/>
                </patternFill>
              </fill>
            </x14:dxf>
          </x14:cfRule>
          <x14:cfRule type="cellIs" priority="175" operator="equal" id="{DCEBD07B-990E-40B1-AA2F-C88EB71D9085}">
            <xm:f>Values!$A$11</xm:f>
            <x14:dxf>
              <fill>
                <patternFill>
                  <bgColor rgb="FFE74C3C"/>
                </patternFill>
              </fill>
            </x14:dxf>
          </x14:cfRule>
          <xm:sqref>H42</xm:sqref>
        </x14:conditionalFormatting>
        <x14:conditionalFormatting xmlns:xm="http://schemas.microsoft.com/office/excel/2006/main">
          <x14:cfRule type="cellIs" priority="162" operator="equal" id="{8715BB9A-F222-4871-AE15-98E4EB67A48A}">
            <xm:f>Values!$A$22</xm:f>
            <x14:dxf>
              <fill>
                <patternFill>
                  <bgColor rgb="FF27B060"/>
                </patternFill>
              </fill>
            </x14:dxf>
          </x14:cfRule>
          <x14:cfRule type="cellIs" priority="168" operator="equal" id="{3AFF28FF-DE1E-4023-9AE1-65672FECD792}">
            <xm:f>Values!$A$21</xm:f>
            <x14:dxf>
              <fill>
                <patternFill>
                  <bgColor rgb="FFF1C40F"/>
                </patternFill>
              </fill>
            </x14:dxf>
          </x14:cfRule>
          <x14:cfRule type="cellIs" priority="169" operator="equal" id="{EE950C52-2E11-45E7-9D1A-2F0C89E4F5A2}">
            <xm:f>Values!$A$20</xm:f>
            <x14:dxf>
              <fill>
                <patternFill>
                  <bgColor rgb="FFF39C12"/>
                </patternFill>
              </fill>
            </x14:dxf>
          </x14:cfRule>
          <x14:cfRule type="cellIs" priority="170" operator="equal" id="{7896F5EF-C65C-4495-9D05-E4225A157D79}">
            <xm:f>Values!$A$19</xm:f>
            <x14:dxf>
              <fill>
                <patternFill>
                  <bgColor rgb="FFE67E22"/>
                </patternFill>
              </fill>
            </x14:dxf>
          </x14:cfRule>
          <x14:cfRule type="cellIs" priority="171" operator="equal" id="{C9F545EC-96AF-4193-B261-2C03A47D059D}">
            <xm:f>Values!$A$18</xm:f>
            <x14:dxf>
              <fill>
                <patternFill>
                  <bgColor rgb="FFE74C3C"/>
                </patternFill>
              </fill>
            </x14:dxf>
          </x14:cfRule>
          <xm:sqref>I42</xm:sqref>
        </x14:conditionalFormatting>
        <x14:conditionalFormatting xmlns:xm="http://schemas.microsoft.com/office/excel/2006/main">
          <x14:cfRule type="cellIs" priority="163" operator="equal" id="{BB27D988-8ECB-4F8C-8204-8D0FA1FC0C65}">
            <xm:f>Values!$A$29</xm:f>
            <x14:dxf>
              <fill>
                <patternFill>
                  <bgColor rgb="FF27AE60"/>
                </patternFill>
              </fill>
            </x14:dxf>
          </x14:cfRule>
          <x14:cfRule type="cellIs" priority="165" operator="equal" id="{781AA435-1EB4-445D-8FCF-7EEEC7A92959}">
            <xm:f>Values!$A$27</xm:f>
            <x14:dxf>
              <fill>
                <patternFill>
                  <bgColor rgb="FFF39C12"/>
                </patternFill>
              </fill>
            </x14:dxf>
          </x14:cfRule>
          <x14:cfRule type="cellIs" priority="166" operator="equal" id="{82939176-2449-435C-BEC3-53B3623E0E64}">
            <xm:f>Values!$A$26</xm:f>
            <x14:dxf>
              <fill>
                <patternFill>
                  <bgColor rgb="FFE67E22"/>
                </patternFill>
              </fill>
            </x14:dxf>
          </x14:cfRule>
          <x14:cfRule type="cellIs" priority="167" operator="equal" id="{D41B5184-C0AD-4B84-A2C9-9A0D53C0554B}">
            <xm:f>Values!$A$25</xm:f>
            <x14:dxf>
              <fill>
                <patternFill>
                  <bgColor rgb="FFE74C3C"/>
                </patternFill>
              </fill>
            </x14:dxf>
          </x14:cfRule>
          <xm:sqref>J42</xm:sqref>
        </x14:conditionalFormatting>
        <x14:conditionalFormatting xmlns:xm="http://schemas.microsoft.com/office/excel/2006/main">
          <x14:cfRule type="cellIs" priority="164" operator="equal" id="{4A3D9A00-D837-4F34-8FE7-FEEB7B72F5FC}">
            <xm:f>Values!$A$28</xm:f>
            <x14:dxf>
              <fill>
                <patternFill>
                  <bgColor rgb="FFF1C40F"/>
                </patternFill>
              </fill>
            </x14:dxf>
          </x14:cfRule>
          <xm:sqref>J42</xm:sqref>
        </x14:conditionalFormatting>
        <x14:conditionalFormatting xmlns:xm="http://schemas.microsoft.com/office/excel/2006/main">
          <x14:cfRule type="cellIs" priority="156" operator="equal" id="{7EA119C4-C1C7-4184-A4A2-D1798FC939C4}">
            <xm:f>Values!$A$8</xm:f>
            <x14:dxf>
              <fill>
                <patternFill>
                  <bgColor rgb="FF27AE60"/>
                </patternFill>
              </fill>
            </x14:dxf>
          </x14:cfRule>
          <x14:cfRule type="cellIs" priority="157" operator="equal" id="{29B0F598-2CF2-454B-B02A-81A9095F87BB}">
            <xm:f>Values!$A$7</xm:f>
            <x14:dxf>
              <fill>
                <patternFill>
                  <bgColor rgb="FFF1C40F"/>
                </patternFill>
              </fill>
            </x14:dxf>
          </x14:cfRule>
          <x14:cfRule type="cellIs" priority="158" operator="equal" id="{79EA7FDF-C7B4-4DCE-8F64-182496191EAB}">
            <xm:f>Values!$A$6</xm:f>
            <x14:dxf>
              <fill>
                <patternFill>
                  <bgColor rgb="FFF39C12"/>
                </patternFill>
              </fill>
            </x14:dxf>
          </x14:cfRule>
          <x14:cfRule type="cellIs" priority="159" operator="equal" id="{9E5CD1ED-4263-478F-8135-A8EA2A9F6BB7}">
            <xm:f>Values!$A$5</xm:f>
            <x14:dxf>
              <fill>
                <patternFill>
                  <bgColor rgb="FFE67E22"/>
                </patternFill>
              </fill>
            </x14:dxf>
          </x14:cfRule>
          <x14:cfRule type="cellIs" priority="160" operator="equal" id="{D04EB359-CF07-49F5-8E92-450C33588099}">
            <xm:f>Values!$A$4</xm:f>
            <x14:dxf>
              <fill>
                <patternFill>
                  <bgColor rgb="FFE74C3C"/>
                </patternFill>
              </fill>
            </x14:dxf>
          </x14:cfRule>
          <xm:sqref>G41</xm:sqref>
        </x14:conditionalFormatting>
        <x14:conditionalFormatting xmlns:xm="http://schemas.microsoft.com/office/excel/2006/main">
          <x14:cfRule type="cellIs" priority="141" operator="equal" id="{D635B279-7542-47B8-9A19-EB25E4952DFD}">
            <xm:f>Values!$A$15</xm:f>
            <x14:dxf>
              <fill>
                <patternFill>
                  <bgColor rgb="FF27AE60"/>
                </patternFill>
              </fill>
            </x14:dxf>
          </x14:cfRule>
          <x14:cfRule type="cellIs" priority="152" operator="equal" id="{0E6D0096-BEEA-4AFA-87C4-06C861E09C8A}">
            <xm:f>Values!$A$14</xm:f>
            <x14:dxf>
              <fill>
                <patternFill>
                  <bgColor rgb="FFF1C40F"/>
                </patternFill>
              </fill>
            </x14:dxf>
          </x14:cfRule>
          <x14:cfRule type="cellIs" priority="153" operator="equal" id="{D52A780D-4485-430F-99EF-0149B1857A00}">
            <xm:f>Values!$A$13</xm:f>
            <x14:dxf>
              <fill>
                <patternFill>
                  <bgColor rgb="FFF39C12"/>
                </patternFill>
              </fill>
            </x14:dxf>
          </x14:cfRule>
          <x14:cfRule type="cellIs" priority="154" operator="equal" id="{92009BC3-F3C4-4B38-BA6D-F43E1D72CF01}">
            <xm:f>Values!$A$12</xm:f>
            <x14:dxf>
              <fill>
                <patternFill>
                  <bgColor rgb="FFE67E22"/>
                </patternFill>
              </fill>
            </x14:dxf>
          </x14:cfRule>
          <x14:cfRule type="cellIs" priority="155" operator="equal" id="{4FABC31D-3159-47CD-9F47-6A07CE7F99DC}">
            <xm:f>Values!$A$11</xm:f>
            <x14:dxf>
              <fill>
                <patternFill>
                  <bgColor rgb="FFE74C3C"/>
                </patternFill>
              </fill>
            </x14:dxf>
          </x14:cfRule>
          <xm:sqref>H41</xm:sqref>
        </x14:conditionalFormatting>
        <x14:conditionalFormatting xmlns:xm="http://schemas.microsoft.com/office/excel/2006/main">
          <x14:cfRule type="cellIs" priority="142" operator="equal" id="{6D8E76E1-8E88-466B-B048-8E5E55D38BF6}">
            <xm:f>Values!$A$22</xm:f>
            <x14:dxf>
              <fill>
                <patternFill>
                  <bgColor rgb="FF27B060"/>
                </patternFill>
              </fill>
            </x14:dxf>
          </x14:cfRule>
          <x14:cfRule type="cellIs" priority="148" operator="equal" id="{DC78663C-7645-4E6E-8FCA-FC9A22A6BB70}">
            <xm:f>Values!$A$21</xm:f>
            <x14:dxf>
              <fill>
                <patternFill>
                  <bgColor rgb="FFF1C40F"/>
                </patternFill>
              </fill>
            </x14:dxf>
          </x14:cfRule>
          <x14:cfRule type="cellIs" priority="149" operator="equal" id="{CA8A1C70-AB36-4108-A97F-883D0EE04842}">
            <xm:f>Values!$A$20</xm:f>
            <x14:dxf>
              <fill>
                <patternFill>
                  <bgColor rgb="FFF39C12"/>
                </patternFill>
              </fill>
            </x14:dxf>
          </x14:cfRule>
          <x14:cfRule type="cellIs" priority="150" operator="equal" id="{9B306DD6-2F62-4A4D-9AD7-BE4207235FD1}">
            <xm:f>Values!$A$19</xm:f>
            <x14:dxf>
              <fill>
                <patternFill>
                  <bgColor rgb="FFE67E22"/>
                </patternFill>
              </fill>
            </x14:dxf>
          </x14:cfRule>
          <x14:cfRule type="cellIs" priority="151" operator="equal" id="{0D4C161B-DA71-4E31-8AEF-8B6C0B25D5D8}">
            <xm:f>Values!$A$18</xm:f>
            <x14:dxf>
              <fill>
                <patternFill>
                  <bgColor rgb="FFE74C3C"/>
                </patternFill>
              </fill>
            </x14:dxf>
          </x14:cfRule>
          <xm:sqref>I41</xm:sqref>
        </x14:conditionalFormatting>
        <x14:conditionalFormatting xmlns:xm="http://schemas.microsoft.com/office/excel/2006/main">
          <x14:cfRule type="cellIs" priority="143" operator="equal" id="{A4F8449A-1401-469C-AF51-8D4B5CF55AED}">
            <xm:f>Values!$A$29</xm:f>
            <x14:dxf>
              <fill>
                <patternFill>
                  <bgColor rgb="FF27AE60"/>
                </patternFill>
              </fill>
            </x14:dxf>
          </x14:cfRule>
          <x14:cfRule type="cellIs" priority="145" operator="equal" id="{7AAFA0F9-45A4-4D66-A746-DC7CE3CA5D56}">
            <xm:f>Values!$A$27</xm:f>
            <x14:dxf>
              <fill>
                <patternFill>
                  <bgColor rgb="FFF39C12"/>
                </patternFill>
              </fill>
            </x14:dxf>
          </x14:cfRule>
          <x14:cfRule type="cellIs" priority="146" operator="equal" id="{F2737EDA-F927-47A9-B7B6-77DF26D99B52}">
            <xm:f>Values!$A$26</xm:f>
            <x14:dxf>
              <fill>
                <patternFill>
                  <bgColor rgb="FFE67E22"/>
                </patternFill>
              </fill>
            </x14:dxf>
          </x14:cfRule>
          <x14:cfRule type="cellIs" priority="147" operator="equal" id="{3355F449-322E-4F66-97BF-B3ECF76B017E}">
            <xm:f>Values!$A$25</xm:f>
            <x14:dxf>
              <fill>
                <patternFill>
                  <bgColor rgb="FFE74C3C"/>
                </patternFill>
              </fill>
            </x14:dxf>
          </x14:cfRule>
          <xm:sqref>J41</xm:sqref>
        </x14:conditionalFormatting>
        <x14:conditionalFormatting xmlns:xm="http://schemas.microsoft.com/office/excel/2006/main">
          <x14:cfRule type="cellIs" priority="144" operator="equal" id="{BA17FA03-225C-47BF-BA2D-261528D91578}">
            <xm:f>Values!$A$28</xm:f>
            <x14:dxf>
              <fill>
                <patternFill>
                  <bgColor rgb="FFF1C40F"/>
                </patternFill>
              </fill>
            </x14:dxf>
          </x14:cfRule>
          <xm:sqref>J41</xm:sqref>
        </x14:conditionalFormatting>
        <x14:conditionalFormatting xmlns:xm="http://schemas.microsoft.com/office/excel/2006/main">
          <x14:cfRule type="cellIs" priority="136" operator="equal" id="{1BB11DEE-3F2A-415E-B21A-22B370654697}">
            <xm:f>Values!$A$8</xm:f>
            <x14:dxf>
              <fill>
                <patternFill>
                  <bgColor rgb="FF27AE60"/>
                </patternFill>
              </fill>
            </x14:dxf>
          </x14:cfRule>
          <x14:cfRule type="cellIs" priority="137" operator="equal" id="{68A0CA83-C094-4A25-BC62-4F31933A431E}">
            <xm:f>Values!$A$7</xm:f>
            <x14:dxf>
              <fill>
                <patternFill>
                  <bgColor rgb="FFF1C40F"/>
                </patternFill>
              </fill>
            </x14:dxf>
          </x14:cfRule>
          <x14:cfRule type="cellIs" priority="138" operator="equal" id="{72BBC3B1-8D37-4099-93C6-261020DA5EE8}">
            <xm:f>Values!$A$6</xm:f>
            <x14:dxf>
              <fill>
                <patternFill>
                  <bgColor rgb="FFF39C12"/>
                </patternFill>
              </fill>
            </x14:dxf>
          </x14:cfRule>
          <x14:cfRule type="cellIs" priority="139" operator="equal" id="{67C2955E-E781-4864-BCE7-9162D45803CA}">
            <xm:f>Values!$A$5</xm:f>
            <x14:dxf>
              <fill>
                <patternFill>
                  <bgColor rgb="FFE67E22"/>
                </patternFill>
              </fill>
            </x14:dxf>
          </x14:cfRule>
          <x14:cfRule type="cellIs" priority="140" operator="equal" id="{36F03ED4-63A6-42C4-82D1-B1916A4028A6}">
            <xm:f>Values!$A$4</xm:f>
            <x14:dxf>
              <fill>
                <patternFill>
                  <bgColor rgb="FFE74C3C"/>
                </patternFill>
              </fill>
            </x14:dxf>
          </x14:cfRule>
          <xm:sqref>G47</xm:sqref>
        </x14:conditionalFormatting>
        <x14:conditionalFormatting xmlns:xm="http://schemas.microsoft.com/office/excel/2006/main">
          <x14:cfRule type="cellIs" priority="121" operator="equal" id="{AE9493D8-6AB1-48D1-B00A-04F4D5A06379}">
            <xm:f>Values!$A$15</xm:f>
            <x14:dxf>
              <fill>
                <patternFill>
                  <bgColor rgb="FF27AE60"/>
                </patternFill>
              </fill>
            </x14:dxf>
          </x14:cfRule>
          <x14:cfRule type="cellIs" priority="132" operator="equal" id="{4C651642-F773-45D4-990F-131C79DF8C1D}">
            <xm:f>Values!$A$14</xm:f>
            <x14:dxf>
              <fill>
                <patternFill>
                  <bgColor rgb="FFF1C40F"/>
                </patternFill>
              </fill>
            </x14:dxf>
          </x14:cfRule>
          <x14:cfRule type="cellIs" priority="133" operator="equal" id="{3D12F8F0-22F6-4D05-AF1F-2682B7906D84}">
            <xm:f>Values!$A$13</xm:f>
            <x14:dxf>
              <fill>
                <patternFill>
                  <bgColor rgb="FFF39C12"/>
                </patternFill>
              </fill>
            </x14:dxf>
          </x14:cfRule>
          <x14:cfRule type="cellIs" priority="134" operator="equal" id="{1283C159-8E30-4640-BA18-02EDC581EEAE}">
            <xm:f>Values!$A$12</xm:f>
            <x14:dxf>
              <fill>
                <patternFill>
                  <bgColor rgb="FFE67E22"/>
                </patternFill>
              </fill>
            </x14:dxf>
          </x14:cfRule>
          <x14:cfRule type="cellIs" priority="135" operator="equal" id="{0DB508ED-6374-4370-A524-4F82259F658F}">
            <xm:f>Values!$A$11</xm:f>
            <x14:dxf>
              <fill>
                <patternFill>
                  <bgColor rgb="FFE74C3C"/>
                </patternFill>
              </fill>
            </x14:dxf>
          </x14:cfRule>
          <xm:sqref>H47</xm:sqref>
        </x14:conditionalFormatting>
        <x14:conditionalFormatting xmlns:xm="http://schemas.microsoft.com/office/excel/2006/main">
          <x14:cfRule type="cellIs" priority="122" operator="equal" id="{EA26EFF3-A248-41C0-97A5-0EC1E6401F75}">
            <xm:f>Values!$A$22</xm:f>
            <x14:dxf>
              <fill>
                <patternFill>
                  <bgColor rgb="FF27B060"/>
                </patternFill>
              </fill>
            </x14:dxf>
          </x14:cfRule>
          <x14:cfRule type="cellIs" priority="128" operator="equal" id="{9AD9150B-B60B-4B0F-A92F-2CB3ABADF807}">
            <xm:f>Values!$A$21</xm:f>
            <x14:dxf>
              <fill>
                <patternFill>
                  <bgColor rgb="FFF1C40F"/>
                </patternFill>
              </fill>
            </x14:dxf>
          </x14:cfRule>
          <x14:cfRule type="cellIs" priority="129" operator="equal" id="{533DEC5D-2E66-4F71-9624-31E7B1ACE54A}">
            <xm:f>Values!$A$20</xm:f>
            <x14:dxf>
              <fill>
                <patternFill>
                  <bgColor rgb="FFF39C12"/>
                </patternFill>
              </fill>
            </x14:dxf>
          </x14:cfRule>
          <x14:cfRule type="cellIs" priority="130" operator="equal" id="{7CF4ED82-2098-45EB-B00F-6B569C9D96F2}">
            <xm:f>Values!$A$19</xm:f>
            <x14:dxf>
              <fill>
                <patternFill>
                  <bgColor rgb="FFE67E22"/>
                </patternFill>
              </fill>
            </x14:dxf>
          </x14:cfRule>
          <x14:cfRule type="cellIs" priority="131" operator="equal" id="{87EA075B-CEE0-4C55-AB45-A7754380D3E9}">
            <xm:f>Values!$A$18</xm:f>
            <x14:dxf>
              <fill>
                <patternFill>
                  <bgColor rgb="FFE74C3C"/>
                </patternFill>
              </fill>
            </x14:dxf>
          </x14:cfRule>
          <xm:sqref>I47</xm:sqref>
        </x14:conditionalFormatting>
        <x14:conditionalFormatting xmlns:xm="http://schemas.microsoft.com/office/excel/2006/main">
          <x14:cfRule type="cellIs" priority="123" operator="equal" id="{6A0998AC-C928-483C-9EEC-7BA5E556047E}">
            <xm:f>Values!$A$29</xm:f>
            <x14:dxf>
              <fill>
                <patternFill>
                  <bgColor rgb="FF27AE60"/>
                </patternFill>
              </fill>
            </x14:dxf>
          </x14:cfRule>
          <x14:cfRule type="cellIs" priority="125" operator="equal" id="{97C3B096-E13B-4D33-A082-FDA40F828BFF}">
            <xm:f>Values!$A$27</xm:f>
            <x14:dxf>
              <fill>
                <patternFill>
                  <bgColor rgb="FFF39C12"/>
                </patternFill>
              </fill>
            </x14:dxf>
          </x14:cfRule>
          <x14:cfRule type="cellIs" priority="126" operator="equal" id="{5CB3F75F-2810-43EC-9D7D-1C59DE2568EF}">
            <xm:f>Values!$A$26</xm:f>
            <x14:dxf>
              <fill>
                <patternFill>
                  <bgColor rgb="FFE67E22"/>
                </patternFill>
              </fill>
            </x14:dxf>
          </x14:cfRule>
          <x14:cfRule type="cellIs" priority="127" operator="equal" id="{3D07FBCB-3BAA-4384-9237-3E4B0FA1279F}">
            <xm:f>Values!$A$25</xm:f>
            <x14:dxf>
              <fill>
                <patternFill>
                  <bgColor rgb="FFE74C3C"/>
                </patternFill>
              </fill>
            </x14:dxf>
          </x14:cfRule>
          <xm:sqref>J47</xm:sqref>
        </x14:conditionalFormatting>
        <x14:conditionalFormatting xmlns:xm="http://schemas.microsoft.com/office/excel/2006/main">
          <x14:cfRule type="cellIs" priority="124" operator="equal" id="{F8BA0336-5D73-4AF4-978B-558E5A9C64CE}">
            <xm:f>Values!$A$28</xm:f>
            <x14:dxf>
              <fill>
                <patternFill>
                  <bgColor rgb="FFF1C40F"/>
                </patternFill>
              </fill>
            </x14:dxf>
          </x14:cfRule>
          <xm:sqref>J47</xm:sqref>
        </x14:conditionalFormatting>
        <x14:conditionalFormatting xmlns:xm="http://schemas.microsoft.com/office/excel/2006/main">
          <x14:cfRule type="cellIs" priority="116" operator="equal" id="{16E2D06C-5035-4D9C-80C9-C9164743CB97}">
            <xm:f>Values!$A$8</xm:f>
            <x14:dxf>
              <fill>
                <patternFill>
                  <bgColor rgb="FF27AE60"/>
                </patternFill>
              </fill>
            </x14:dxf>
          </x14:cfRule>
          <x14:cfRule type="cellIs" priority="117" operator="equal" id="{3BF2544B-80FF-44C5-A2A3-F0EDEDD99911}">
            <xm:f>Values!$A$7</xm:f>
            <x14:dxf>
              <fill>
                <patternFill>
                  <bgColor rgb="FFF1C40F"/>
                </patternFill>
              </fill>
            </x14:dxf>
          </x14:cfRule>
          <x14:cfRule type="cellIs" priority="118" operator="equal" id="{673B6611-4351-419A-BFE3-1491702238D1}">
            <xm:f>Values!$A$6</xm:f>
            <x14:dxf>
              <fill>
                <patternFill>
                  <bgColor rgb="FFF39C12"/>
                </patternFill>
              </fill>
            </x14:dxf>
          </x14:cfRule>
          <x14:cfRule type="cellIs" priority="119" operator="equal" id="{AEEB43BD-60BB-4E46-9054-22C16FE2781F}">
            <xm:f>Values!$A$5</xm:f>
            <x14:dxf>
              <fill>
                <patternFill>
                  <bgColor rgb="FFE67E22"/>
                </patternFill>
              </fill>
            </x14:dxf>
          </x14:cfRule>
          <x14:cfRule type="cellIs" priority="120" operator="equal" id="{555CBAC3-9C0E-44FB-8CD8-6E46E342C3AD}">
            <xm:f>Values!$A$4</xm:f>
            <x14:dxf>
              <fill>
                <patternFill>
                  <bgColor rgb="FFE74C3C"/>
                </patternFill>
              </fill>
            </x14:dxf>
          </x14:cfRule>
          <xm:sqref>G45</xm:sqref>
        </x14:conditionalFormatting>
        <x14:conditionalFormatting xmlns:xm="http://schemas.microsoft.com/office/excel/2006/main">
          <x14:cfRule type="cellIs" priority="101" operator="equal" id="{9A793BEE-1553-4B6A-81B3-A601513D270D}">
            <xm:f>Values!$A$15</xm:f>
            <x14:dxf>
              <fill>
                <patternFill>
                  <bgColor rgb="FF27AE60"/>
                </patternFill>
              </fill>
            </x14:dxf>
          </x14:cfRule>
          <x14:cfRule type="cellIs" priority="112" operator="equal" id="{E43B2246-BC05-476E-A922-8967E901323A}">
            <xm:f>Values!$A$14</xm:f>
            <x14:dxf>
              <fill>
                <patternFill>
                  <bgColor rgb="FFF1C40F"/>
                </patternFill>
              </fill>
            </x14:dxf>
          </x14:cfRule>
          <x14:cfRule type="cellIs" priority="113" operator="equal" id="{320EC032-5240-48AC-9CB2-468F11D3D9F1}">
            <xm:f>Values!$A$13</xm:f>
            <x14:dxf>
              <fill>
                <patternFill>
                  <bgColor rgb="FFF39C12"/>
                </patternFill>
              </fill>
            </x14:dxf>
          </x14:cfRule>
          <x14:cfRule type="cellIs" priority="114" operator="equal" id="{D1489133-7711-44D9-8AA4-054D8831FD0E}">
            <xm:f>Values!$A$12</xm:f>
            <x14:dxf>
              <fill>
                <patternFill>
                  <bgColor rgb="FFE67E22"/>
                </patternFill>
              </fill>
            </x14:dxf>
          </x14:cfRule>
          <x14:cfRule type="cellIs" priority="115" operator="equal" id="{23A43818-9247-49F9-A2EE-99E082157419}">
            <xm:f>Values!$A$11</xm:f>
            <x14:dxf>
              <fill>
                <patternFill>
                  <bgColor rgb="FFE74C3C"/>
                </patternFill>
              </fill>
            </x14:dxf>
          </x14:cfRule>
          <xm:sqref>H45</xm:sqref>
        </x14:conditionalFormatting>
        <x14:conditionalFormatting xmlns:xm="http://schemas.microsoft.com/office/excel/2006/main">
          <x14:cfRule type="cellIs" priority="102" operator="equal" id="{A4C109D2-ED9A-4384-927E-D398D2D1AC8B}">
            <xm:f>Values!$A$22</xm:f>
            <x14:dxf>
              <fill>
                <patternFill>
                  <bgColor rgb="FF27B060"/>
                </patternFill>
              </fill>
            </x14:dxf>
          </x14:cfRule>
          <x14:cfRule type="cellIs" priority="108" operator="equal" id="{C6A6FAB5-D387-4FD7-B9E3-458B18862187}">
            <xm:f>Values!$A$21</xm:f>
            <x14:dxf>
              <fill>
                <patternFill>
                  <bgColor rgb="FFF1C40F"/>
                </patternFill>
              </fill>
            </x14:dxf>
          </x14:cfRule>
          <x14:cfRule type="cellIs" priority="109" operator="equal" id="{8C033FD6-6571-4B93-887C-DB4783688C44}">
            <xm:f>Values!$A$20</xm:f>
            <x14:dxf>
              <fill>
                <patternFill>
                  <bgColor rgb="FFF39C12"/>
                </patternFill>
              </fill>
            </x14:dxf>
          </x14:cfRule>
          <x14:cfRule type="cellIs" priority="110" operator="equal" id="{9B0FC3CB-F351-480B-B5D3-B500A1053566}">
            <xm:f>Values!$A$19</xm:f>
            <x14:dxf>
              <fill>
                <patternFill>
                  <bgColor rgb="FFE67E22"/>
                </patternFill>
              </fill>
            </x14:dxf>
          </x14:cfRule>
          <x14:cfRule type="cellIs" priority="111" operator="equal" id="{F0C9648F-8906-44E1-A7AC-563B72FBAE3F}">
            <xm:f>Values!$A$18</xm:f>
            <x14:dxf>
              <fill>
                <patternFill>
                  <bgColor rgb="FFE74C3C"/>
                </patternFill>
              </fill>
            </x14:dxf>
          </x14:cfRule>
          <xm:sqref>I45</xm:sqref>
        </x14:conditionalFormatting>
        <x14:conditionalFormatting xmlns:xm="http://schemas.microsoft.com/office/excel/2006/main">
          <x14:cfRule type="cellIs" priority="103" operator="equal" id="{3A19AB11-6B5C-4167-A078-D0E9BA93DBEE}">
            <xm:f>Values!$A$29</xm:f>
            <x14:dxf>
              <fill>
                <patternFill>
                  <bgColor rgb="FF27AE60"/>
                </patternFill>
              </fill>
            </x14:dxf>
          </x14:cfRule>
          <x14:cfRule type="cellIs" priority="105" operator="equal" id="{BFE12D6A-F66D-4893-B951-D93D7747E18C}">
            <xm:f>Values!$A$27</xm:f>
            <x14:dxf>
              <fill>
                <patternFill>
                  <bgColor rgb="FFF39C12"/>
                </patternFill>
              </fill>
            </x14:dxf>
          </x14:cfRule>
          <x14:cfRule type="cellIs" priority="106" operator="equal" id="{1700F8CF-31C4-4595-915D-EDDD40F0337D}">
            <xm:f>Values!$A$26</xm:f>
            <x14:dxf>
              <fill>
                <patternFill>
                  <bgColor rgb="FFE67E22"/>
                </patternFill>
              </fill>
            </x14:dxf>
          </x14:cfRule>
          <x14:cfRule type="cellIs" priority="107" operator="equal" id="{4E735AEA-320B-44BD-9D82-C2677D3AFAEF}">
            <xm:f>Values!$A$25</xm:f>
            <x14:dxf>
              <fill>
                <patternFill>
                  <bgColor rgb="FFE74C3C"/>
                </patternFill>
              </fill>
            </x14:dxf>
          </x14:cfRule>
          <xm:sqref>J45</xm:sqref>
        </x14:conditionalFormatting>
        <x14:conditionalFormatting xmlns:xm="http://schemas.microsoft.com/office/excel/2006/main">
          <x14:cfRule type="cellIs" priority="104" operator="equal" id="{36F18DDA-AAED-43C4-BCF5-1579957DC217}">
            <xm:f>Values!$A$28</xm:f>
            <x14:dxf>
              <fill>
                <patternFill>
                  <bgColor rgb="FFF1C40F"/>
                </patternFill>
              </fill>
            </x14:dxf>
          </x14:cfRule>
          <xm:sqref>J45</xm:sqref>
        </x14:conditionalFormatting>
        <x14:conditionalFormatting xmlns:xm="http://schemas.microsoft.com/office/excel/2006/main">
          <x14:cfRule type="cellIs" priority="96" operator="equal" id="{AF5C80CB-F415-4AFF-8CD8-929C9BBF7004}">
            <xm:f>Values!$A$8</xm:f>
            <x14:dxf>
              <fill>
                <patternFill>
                  <bgColor rgb="FF27AE60"/>
                </patternFill>
              </fill>
            </x14:dxf>
          </x14:cfRule>
          <x14:cfRule type="cellIs" priority="97" operator="equal" id="{5822F199-4EEC-4661-9A83-E9F8F777E205}">
            <xm:f>Values!$A$7</xm:f>
            <x14:dxf>
              <fill>
                <patternFill>
                  <bgColor rgb="FFF1C40F"/>
                </patternFill>
              </fill>
            </x14:dxf>
          </x14:cfRule>
          <x14:cfRule type="cellIs" priority="98" operator="equal" id="{C549DEA8-06E9-4B67-9956-BAE1E13380D7}">
            <xm:f>Values!$A$6</xm:f>
            <x14:dxf>
              <fill>
                <patternFill>
                  <bgColor rgb="FFF39C12"/>
                </patternFill>
              </fill>
            </x14:dxf>
          </x14:cfRule>
          <x14:cfRule type="cellIs" priority="99" operator="equal" id="{0935E126-851F-4817-8CDA-397A74546D2A}">
            <xm:f>Values!$A$5</xm:f>
            <x14:dxf>
              <fill>
                <patternFill>
                  <bgColor rgb="FFE67E22"/>
                </patternFill>
              </fill>
            </x14:dxf>
          </x14:cfRule>
          <x14:cfRule type="cellIs" priority="100" operator="equal" id="{18B86EA7-DDAC-44CC-A33F-35BFD9075816}">
            <xm:f>Values!$A$4</xm:f>
            <x14:dxf>
              <fill>
                <patternFill>
                  <bgColor rgb="FFE74C3C"/>
                </patternFill>
              </fill>
            </x14:dxf>
          </x14:cfRule>
          <xm:sqref>G44</xm:sqref>
        </x14:conditionalFormatting>
        <x14:conditionalFormatting xmlns:xm="http://schemas.microsoft.com/office/excel/2006/main">
          <x14:cfRule type="cellIs" priority="81" operator="equal" id="{1C1824D1-46BB-4F4A-AEC2-6A38DBC93FDC}">
            <xm:f>Values!$A$15</xm:f>
            <x14:dxf>
              <fill>
                <patternFill>
                  <bgColor rgb="FF27AE60"/>
                </patternFill>
              </fill>
            </x14:dxf>
          </x14:cfRule>
          <x14:cfRule type="cellIs" priority="92" operator="equal" id="{ADAA73AE-0925-45D2-82F8-0A5452323ED7}">
            <xm:f>Values!$A$14</xm:f>
            <x14:dxf>
              <fill>
                <patternFill>
                  <bgColor rgb="FFF1C40F"/>
                </patternFill>
              </fill>
            </x14:dxf>
          </x14:cfRule>
          <x14:cfRule type="cellIs" priority="93" operator="equal" id="{668B142B-CAE8-4B99-B49A-CE76E9B7FAB0}">
            <xm:f>Values!$A$13</xm:f>
            <x14:dxf>
              <fill>
                <patternFill>
                  <bgColor rgb="FFF39C12"/>
                </patternFill>
              </fill>
            </x14:dxf>
          </x14:cfRule>
          <x14:cfRule type="cellIs" priority="94" operator="equal" id="{21D55CD8-6F61-4FA7-A029-BBD9DD413633}">
            <xm:f>Values!$A$12</xm:f>
            <x14:dxf>
              <fill>
                <patternFill>
                  <bgColor rgb="FFE67E22"/>
                </patternFill>
              </fill>
            </x14:dxf>
          </x14:cfRule>
          <x14:cfRule type="cellIs" priority="95" operator="equal" id="{82BEFB97-C7AD-4325-8D21-56DD31004337}">
            <xm:f>Values!$A$11</xm:f>
            <x14:dxf>
              <fill>
                <patternFill>
                  <bgColor rgb="FFE74C3C"/>
                </patternFill>
              </fill>
            </x14:dxf>
          </x14:cfRule>
          <xm:sqref>H44</xm:sqref>
        </x14:conditionalFormatting>
        <x14:conditionalFormatting xmlns:xm="http://schemas.microsoft.com/office/excel/2006/main">
          <x14:cfRule type="cellIs" priority="82" operator="equal" id="{398042A1-D1E0-4526-B132-A7902817B4CD}">
            <xm:f>Values!$A$22</xm:f>
            <x14:dxf>
              <fill>
                <patternFill>
                  <bgColor rgb="FF27B060"/>
                </patternFill>
              </fill>
            </x14:dxf>
          </x14:cfRule>
          <x14:cfRule type="cellIs" priority="88" operator="equal" id="{429E1A81-82D7-438F-8841-89A83E8CA9B5}">
            <xm:f>Values!$A$21</xm:f>
            <x14:dxf>
              <fill>
                <patternFill>
                  <bgColor rgb="FFF1C40F"/>
                </patternFill>
              </fill>
            </x14:dxf>
          </x14:cfRule>
          <x14:cfRule type="cellIs" priority="89" operator="equal" id="{80ACC315-270F-41DB-B7DA-02A012C47C50}">
            <xm:f>Values!$A$20</xm:f>
            <x14:dxf>
              <fill>
                <patternFill>
                  <bgColor rgb="FFF39C12"/>
                </patternFill>
              </fill>
            </x14:dxf>
          </x14:cfRule>
          <x14:cfRule type="cellIs" priority="90" operator="equal" id="{0856F9FA-64A4-4772-BAEC-954D530336C0}">
            <xm:f>Values!$A$19</xm:f>
            <x14:dxf>
              <fill>
                <patternFill>
                  <bgColor rgb="FFE67E22"/>
                </patternFill>
              </fill>
            </x14:dxf>
          </x14:cfRule>
          <x14:cfRule type="cellIs" priority="91" operator="equal" id="{2E454014-E69D-4219-9747-B5EB0F74998D}">
            <xm:f>Values!$A$18</xm:f>
            <x14:dxf>
              <fill>
                <patternFill>
                  <bgColor rgb="FFE74C3C"/>
                </patternFill>
              </fill>
            </x14:dxf>
          </x14:cfRule>
          <xm:sqref>I44</xm:sqref>
        </x14:conditionalFormatting>
        <x14:conditionalFormatting xmlns:xm="http://schemas.microsoft.com/office/excel/2006/main">
          <x14:cfRule type="cellIs" priority="83" operator="equal" id="{869FE5A7-B027-4BB3-8F02-382D9606B5B7}">
            <xm:f>Values!$A$29</xm:f>
            <x14:dxf>
              <fill>
                <patternFill>
                  <bgColor rgb="FF27AE60"/>
                </patternFill>
              </fill>
            </x14:dxf>
          </x14:cfRule>
          <x14:cfRule type="cellIs" priority="85" operator="equal" id="{E4C7AAE3-0E46-4831-8441-BE749BF855AF}">
            <xm:f>Values!$A$27</xm:f>
            <x14:dxf>
              <fill>
                <patternFill>
                  <bgColor rgb="FFF39C12"/>
                </patternFill>
              </fill>
            </x14:dxf>
          </x14:cfRule>
          <x14:cfRule type="cellIs" priority="86" operator="equal" id="{45DC8C81-130F-4431-8A89-12AF06656CE2}">
            <xm:f>Values!$A$26</xm:f>
            <x14:dxf>
              <fill>
                <patternFill>
                  <bgColor rgb="FFE67E22"/>
                </patternFill>
              </fill>
            </x14:dxf>
          </x14:cfRule>
          <x14:cfRule type="cellIs" priority="87" operator="equal" id="{4BFE4EBB-C5E1-497A-A30A-4A5642754DF5}">
            <xm:f>Values!$A$25</xm:f>
            <x14:dxf>
              <fill>
                <patternFill>
                  <bgColor rgb="FFE74C3C"/>
                </patternFill>
              </fill>
            </x14:dxf>
          </x14:cfRule>
          <xm:sqref>J44</xm:sqref>
        </x14:conditionalFormatting>
        <x14:conditionalFormatting xmlns:xm="http://schemas.microsoft.com/office/excel/2006/main">
          <x14:cfRule type="cellIs" priority="84" operator="equal" id="{3B7F0CC6-5E9E-4815-B744-F466A9AA6ED5}">
            <xm:f>Values!$A$28</xm:f>
            <x14:dxf>
              <fill>
                <patternFill>
                  <bgColor rgb="FFF1C40F"/>
                </patternFill>
              </fill>
            </x14:dxf>
          </x14:cfRule>
          <xm:sqref>J44</xm:sqref>
        </x14:conditionalFormatting>
        <x14:conditionalFormatting xmlns:xm="http://schemas.microsoft.com/office/excel/2006/main">
          <x14:cfRule type="cellIs" priority="76" operator="equal" id="{F1E339D1-3A6D-43F0-9FFD-41EC45E97D0D}">
            <xm:f>Values!$A$8</xm:f>
            <x14:dxf>
              <fill>
                <patternFill>
                  <bgColor rgb="FF27AE60"/>
                </patternFill>
              </fill>
            </x14:dxf>
          </x14:cfRule>
          <x14:cfRule type="cellIs" priority="77" operator="equal" id="{DD33E87F-0524-4339-8616-8A9FAE139FE5}">
            <xm:f>Values!$A$7</xm:f>
            <x14:dxf>
              <fill>
                <patternFill>
                  <bgColor rgb="FFF1C40F"/>
                </patternFill>
              </fill>
            </x14:dxf>
          </x14:cfRule>
          <x14:cfRule type="cellIs" priority="78" operator="equal" id="{7B021819-8EC8-4AC6-ACE7-CF36298D33B4}">
            <xm:f>Values!$A$6</xm:f>
            <x14:dxf>
              <fill>
                <patternFill>
                  <bgColor rgb="FFF39C12"/>
                </patternFill>
              </fill>
            </x14:dxf>
          </x14:cfRule>
          <x14:cfRule type="cellIs" priority="79" operator="equal" id="{FDFAB026-6379-437B-8DFD-EB4CF70A7825}">
            <xm:f>Values!$A$5</xm:f>
            <x14:dxf>
              <fill>
                <patternFill>
                  <bgColor rgb="FFE67E22"/>
                </patternFill>
              </fill>
            </x14:dxf>
          </x14:cfRule>
          <x14:cfRule type="cellIs" priority="80" operator="equal" id="{654BA5A8-8DB8-4DBA-8CD9-522C64B03DFE}">
            <xm:f>Values!$A$4</xm:f>
            <x14:dxf>
              <fill>
                <patternFill>
                  <bgColor rgb="FFE74C3C"/>
                </patternFill>
              </fill>
            </x14:dxf>
          </x14:cfRule>
          <xm:sqref>G46</xm:sqref>
        </x14:conditionalFormatting>
        <x14:conditionalFormatting xmlns:xm="http://schemas.microsoft.com/office/excel/2006/main">
          <x14:cfRule type="cellIs" priority="61" operator="equal" id="{BF470D8D-3D5B-4833-B68C-A92D37D94D96}">
            <xm:f>Values!$A$15</xm:f>
            <x14:dxf>
              <fill>
                <patternFill>
                  <bgColor rgb="FF27AE60"/>
                </patternFill>
              </fill>
            </x14:dxf>
          </x14:cfRule>
          <x14:cfRule type="cellIs" priority="72" operator="equal" id="{05BCF94D-673D-44F2-B729-D177828A78B3}">
            <xm:f>Values!$A$14</xm:f>
            <x14:dxf>
              <fill>
                <patternFill>
                  <bgColor rgb="FFF1C40F"/>
                </patternFill>
              </fill>
            </x14:dxf>
          </x14:cfRule>
          <x14:cfRule type="cellIs" priority="73" operator="equal" id="{55944A85-BE93-4C67-8CC9-6BA46A23F5FE}">
            <xm:f>Values!$A$13</xm:f>
            <x14:dxf>
              <fill>
                <patternFill>
                  <bgColor rgb="FFF39C12"/>
                </patternFill>
              </fill>
            </x14:dxf>
          </x14:cfRule>
          <x14:cfRule type="cellIs" priority="74" operator="equal" id="{D8F9047F-5E11-4A42-8992-B2661C899445}">
            <xm:f>Values!$A$12</xm:f>
            <x14:dxf>
              <fill>
                <patternFill>
                  <bgColor rgb="FFE67E22"/>
                </patternFill>
              </fill>
            </x14:dxf>
          </x14:cfRule>
          <x14:cfRule type="cellIs" priority="75" operator="equal" id="{43BB9C13-34D5-460E-A816-F1EDBA619E5A}">
            <xm:f>Values!$A$11</xm:f>
            <x14:dxf>
              <fill>
                <patternFill>
                  <bgColor rgb="FFE74C3C"/>
                </patternFill>
              </fill>
            </x14:dxf>
          </x14:cfRule>
          <xm:sqref>H46</xm:sqref>
        </x14:conditionalFormatting>
        <x14:conditionalFormatting xmlns:xm="http://schemas.microsoft.com/office/excel/2006/main">
          <x14:cfRule type="cellIs" priority="62" operator="equal" id="{8CF9DE73-9F17-40B8-B0B7-79F6E849AA7B}">
            <xm:f>Values!$A$22</xm:f>
            <x14:dxf>
              <fill>
                <patternFill>
                  <bgColor rgb="FF27B060"/>
                </patternFill>
              </fill>
            </x14:dxf>
          </x14:cfRule>
          <x14:cfRule type="cellIs" priority="68" operator="equal" id="{B0F85FBC-24CF-41D7-9260-635E7BD38AFD}">
            <xm:f>Values!$A$21</xm:f>
            <x14:dxf>
              <fill>
                <patternFill>
                  <bgColor rgb="FFF1C40F"/>
                </patternFill>
              </fill>
            </x14:dxf>
          </x14:cfRule>
          <x14:cfRule type="cellIs" priority="69" operator="equal" id="{527A357D-A3CB-49C3-8C42-2157076C1632}">
            <xm:f>Values!$A$20</xm:f>
            <x14:dxf>
              <fill>
                <patternFill>
                  <bgColor rgb="FFF39C12"/>
                </patternFill>
              </fill>
            </x14:dxf>
          </x14:cfRule>
          <x14:cfRule type="cellIs" priority="70" operator="equal" id="{16299573-DC15-4117-9787-FC27CE68DFEF}">
            <xm:f>Values!$A$19</xm:f>
            <x14:dxf>
              <fill>
                <patternFill>
                  <bgColor rgb="FFE67E22"/>
                </patternFill>
              </fill>
            </x14:dxf>
          </x14:cfRule>
          <x14:cfRule type="cellIs" priority="71" operator="equal" id="{16C33BA0-6A0F-419F-9A26-16D8DCC5CE3F}">
            <xm:f>Values!$A$18</xm:f>
            <x14:dxf>
              <fill>
                <patternFill>
                  <bgColor rgb="FFE74C3C"/>
                </patternFill>
              </fill>
            </x14:dxf>
          </x14:cfRule>
          <xm:sqref>I46</xm:sqref>
        </x14:conditionalFormatting>
        <x14:conditionalFormatting xmlns:xm="http://schemas.microsoft.com/office/excel/2006/main">
          <x14:cfRule type="cellIs" priority="63" operator="equal" id="{F3B9F2EE-5FD3-4FA9-937B-BA8EE26AB67F}">
            <xm:f>Values!$A$29</xm:f>
            <x14:dxf>
              <fill>
                <patternFill>
                  <bgColor rgb="FF27AE60"/>
                </patternFill>
              </fill>
            </x14:dxf>
          </x14:cfRule>
          <x14:cfRule type="cellIs" priority="65" operator="equal" id="{F9D8C324-0847-40DE-ADE7-1F65E313445D}">
            <xm:f>Values!$A$27</xm:f>
            <x14:dxf>
              <fill>
                <patternFill>
                  <bgColor rgb="FFF39C12"/>
                </patternFill>
              </fill>
            </x14:dxf>
          </x14:cfRule>
          <x14:cfRule type="cellIs" priority="66" operator="equal" id="{B7B9FBDA-7960-45E0-9805-82965014D1F4}">
            <xm:f>Values!$A$26</xm:f>
            <x14:dxf>
              <fill>
                <patternFill>
                  <bgColor rgb="FFE67E22"/>
                </patternFill>
              </fill>
            </x14:dxf>
          </x14:cfRule>
          <x14:cfRule type="cellIs" priority="67" operator="equal" id="{DA2F5C55-D175-4A7B-B684-C96E70A3D084}">
            <xm:f>Values!$A$25</xm:f>
            <x14:dxf>
              <fill>
                <patternFill>
                  <bgColor rgb="FFE74C3C"/>
                </patternFill>
              </fill>
            </x14:dxf>
          </x14:cfRule>
          <xm:sqref>J46</xm:sqref>
        </x14:conditionalFormatting>
        <x14:conditionalFormatting xmlns:xm="http://schemas.microsoft.com/office/excel/2006/main">
          <x14:cfRule type="cellIs" priority="64" operator="equal" id="{28F67289-E0BE-466E-AEDA-AA26E22369EB}">
            <xm:f>Values!$A$28</xm:f>
            <x14:dxf>
              <fill>
                <patternFill>
                  <bgColor rgb="FFF1C40F"/>
                </patternFill>
              </fill>
            </x14:dxf>
          </x14:cfRule>
          <xm:sqref>J46</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J21:J47</xm:sqref>
        </x14:dataValidation>
        <x14:dataValidation type="list" allowBlank="1" showInputMessage="1" showErrorMessage="1">
          <x14:formula1>
            <xm:f>Values!$A$18:$A$22</xm:f>
          </x14:formula1>
          <xm:sqref>I21:I47</xm:sqref>
        </x14:dataValidation>
        <x14:dataValidation type="list" allowBlank="1" showInputMessage="1" showErrorMessage="1">
          <x14:formula1>
            <xm:f>Values!$A$11:$A$15</xm:f>
          </x14:formula1>
          <xm:sqref>H21:H47</xm:sqref>
        </x14:dataValidation>
        <x14:dataValidation type="list" allowBlank="1" showInputMessage="1" showErrorMessage="1">
          <x14:formula1>
            <xm:f>Values!$A$4:$A$8</xm:f>
          </x14:formula1>
          <xm:sqref>G21:G47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P38"/>
  <sheetViews>
    <sheetView topLeftCell="A19" zoomScale="60" zoomScaleNormal="60" workbookViewId="0">
      <selection activeCell="G26" sqref="G26"/>
    </sheetView>
  </sheetViews>
  <sheetFormatPr defaultColWidth="8.6640625" defaultRowHeight="14.4"/>
  <cols>
    <col min="1" max="1" width="8.6640625" style="3"/>
    <col min="2" max="2" width="71.33203125" style="3" customWidth="1"/>
    <col min="3" max="3" width="19.6640625" style="4" bestFit="1" customWidth="1"/>
    <col min="4" max="4" width="38" style="3" bestFit="1" customWidth="1"/>
    <col min="5" max="5" width="20.6640625" style="3" bestFit="1" customWidth="1"/>
    <col min="6" max="6" width="26.6640625" style="3" bestFit="1" customWidth="1"/>
    <col min="7" max="7" width="25" style="3" bestFit="1" customWidth="1"/>
    <col min="8" max="8" width="26.5546875" style="3" bestFit="1" customWidth="1"/>
    <col min="9" max="9" width="8.6640625" style="3"/>
    <col min="10" max="13" width="8.6640625" style="3" customWidth="1"/>
    <col min="14" max="14" width="13.44140625" style="3" bestFit="1" customWidth="1"/>
    <col min="15" max="15" width="31.109375" style="3" customWidth="1"/>
    <col min="16" max="17" width="8.6640625" style="3"/>
    <col min="18" max="18" width="37.6640625" style="3" bestFit="1" customWidth="1"/>
    <col min="19" max="19" width="30.109375" style="3" bestFit="1" customWidth="1"/>
    <col min="20" max="20" width="75.6640625" style="3" customWidth="1"/>
    <col min="21" max="16384" width="8.6640625" style="3"/>
  </cols>
  <sheetData>
    <row r="1" spans="1:8" ht="59.7" customHeight="1">
      <c r="A1" s="64" t="s">
        <v>81</v>
      </c>
      <c r="B1" s="64"/>
      <c r="C1" s="64"/>
      <c r="D1" s="64"/>
      <c r="E1" s="64"/>
      <c r="F1" s="64"/>
      <c r="G1" s="64"/>
      <c r="H1" s="64"/>
    </row>
    <row r="3" spans="1:8">
      <c r="C3" s="3"/>
    </row>
    <row r="4" spans="1:8">
      <c r="C4" s="3"/>
    </row>
    <row r="5" spans="1:8">
      <c r="C5" s="23" t="s">
        <v>96</v>
      </c>
      <c r="D5" s="31" t="e">
        <f>F36</f>
        <v>#REF!</v>
      </c>
    </row>
    <row r="6" spans="1:8">
      <c r="C6" s="3"/>
    </row>
    <row r="7" spans="1:8">
      <c r="C7" s="29" t="s">
        <v>95</v>
      </c>
      <c r="D7" s="30" t="e">
        <f>G36</f>
        <v>#REF!</v>
      </c>
    </row>
    <row r="20" spans="1:16" s="28" customFormat="1" ht="28.8">
      <c r="A20" s="24" t="s">
        <v>0</v>
      </c>
      <c r="B20" s="24" t="s">
        <v>1</v>
      </c>
      <c r="C20" s="24" t="s">
        <v>176</v>
      </c>
      <c r="D20" s="24" t="s">
        <v>2</v>
      </c>
      <c r="E20" s="24" t="s">
        <v>69</v>
      </c>
      <c r="F20" s="24" t="s">
        <v>70</v>
      </c>
      <c r="G20" s="27" t="s">
        <v>94</v>
      </c>
      <c r="H20" s="24" t="s">
        <v>72</v>
      </c>
      <c r="J20" s="24" t="s">
        <v>186</v>
      </c>
      <c r="N20" s="24" t="s">
        <v>245</v>
      </c>
    </row>
    <row r="21" spans="1:16" ht="409.6">
      <c r="A21" s="7">
        <v>15.1</v>
      </c>
      <c r="B21" s="21" t="s">
        <v>119</v>
      </c>
      <c r="C21" s="5" t="s">
        <v>38</v>
      </c>
      <c r="D21" s="4" t="s">
        <v>41</v>
      </c>
      <c r="E21" s="6" t="s">
        <v>49</v>
      </c>
      <c r="F21" s="6" t="s">
        <v>52</v>
      </c>
      <c r="G21" s="26" t="s">
        <v>93</v>
      </c>
      <c r="H21" s="26" t="s">
        <v>93</v>
      </c>
      <c r="J21" s="2">
        <v>2</v>
      </c>
      <c r="K21" s="3" t="s">
        <v>208</v>
      </c>
      <c r="L21" s="3" t="s">
        <v>209</v>
      </c>
      <c r="N21" s="43" t="s">
        <v>224</v>
      </c>
      <c r="O21" s="1" t="s">
        <v>229</v>
      </c>
      <c r="P21" s="1" t="s">
        <v>350</v>
      </c>
    </row>
    <row r="22" spans="1:16" ht="409.6">
      <c r="A22" s="7">
        <v>15.2</v>
      </c>
      <c r="B22" s="21" t="s">
        <v>120</v>
      </c>
      <c r="C22" s="5" t="s">
        <v>38</v>
      </c>
      <c r="D22" s="5" t="s">
        <v>40</v>
      </c>
      <c r="E22" s="6" t="s">
        <v>49</v>
      </c>
      <c r="F22" s="6" t="s">
        <v>52</v>
      </c>
      <c r="G22" s="6" t="s">
        <v>57</v>
      </c>
      <c r="H22" s="6" t="s">
        <v>61</v>
      </c>
      <c r="J22" s="2"/>
      <c r="N22" s="39" t="s">
        <v>263</v>
      </c>
      <c r="O22" s="3" t="s">
        <v>351</v>
      </c>
      <c r="P22" s="40" t="s">
        <v>329</v>
      </c>
    </row>
    <row r="23" spans="1:16" ht="409.6">
      <c r="A23" s="7">
        <v>15.3</v>
      </c>
      <c r="B23" s="21" t="s">
        <v>121</v>
      </c>
      <c r="C23" s="5" t="s">
        <v>39</v>
      </c>
      <c r="D23" s="5" t="s">
        <v>13</v>
      </c>
      <c r="E23" s="6" t="s">
        <v>45</v>
      </c>
      <c r="F23" s="6" t="s">
        <v>51</v>
      </c>
      <c r="G23" s="6" t="s">
        <v>56</v>
      </c>
      <c r="H23" s="6" t="s">
        <v>61</v>
      </c>
      <c r="J23" s="2">
        <v>2</v>
      </c>
      <c r="K23" s="3" t="s">
        <v>187</v>
      </c>
      <c r="N23" s="39" t="s">
        <v>263</v>
      </c>
      <c r="O23" s="3" t="s">
        <v>351</v>
      </c>
      <c r="P23" s="40" t="s">
        <v>352</v>
      </c>
    </row>
    <row r="24" spans="1:16" ht="409.6">
      <c r="A24" s="7">
        <v>15.4</v>
      </c>
      <c r="B24" s="21" t="s">
        <v>122</v>
      </c>
      <c r="C24" s="5" t="s">
        <v>89</v>
      </c>
      <c r="D24" s="4" t="s">
        <v>84</v>
      </c>
      <c r="E24" s="6" t="s">
        <v>45</v>
      </c>
      <c r="F24" s="6" t="s">
        <v>51</v>
      </c>
      <c r="G24" s="6" t="s">
        <v>56</v>
      </c>
      <c r="H24" s="6" t="s">
        <v>61</v>
      </c>
      <c r="J24" s="2"/>
      <c r="N24" s="39" t="s">
        <v>263</v>
      </c>
      <c r="O24" s="3" t="s">
        <v>279</v>
      </c>
      <c r="P24" s="40" t="s">
        <v>353</v>
      </c>
    </row>
    <row r="25" spans="1:16" ht="409.6">
      <c r="A25" s="7">
        <v>15.5</v>
      </c>
      <c r="B25" s="21" t="s">
        <v>123</v>
      </c>
      <c r="C25" s="5" t="s">
        <v>89</v>
      </c>
      <c r="D25" s="4" t="s">
        <v>84</v>
      </c>
      <c r="E25" s="6" t="s">
        <v>47</v>
      </c>
      <c r="F25" s="6" t="s">
        <v>54</v>
      </c>
      <c r="G25" s="6" t="s">
        <v>57</v>
      </c>
      <c r="H25" s="6" t="s">
        <v>61</v>
      </c>
      <c r="J25" s="2"/>
      <c r="N25" s="39" t="s">
        <v>263</v>
      </c>
      <c r="O25" s="3" t="s">
        <v>279</v>
      </c>
      <c r="P25" s="40" t="s">
        <v>353</v>
      </c>
    </row>
    <row r="26" spans="1:16" ht="172.8">
      <c r="A26" s="7">
        <v>15.6</v>
      </c>
      <c r="B26" s="21" t="s">
        <v>124</v>
      </c>
      <c r="C26" s="5" t="s">
        <v>89</v>
      </c>
      <c r="D26" s="5" t="s">
        <v>84</v>
      </c>
      <c r="E26" s="6" t="s">
        <v>45</v>
      </c>
      <c r="F26" s="6" t="s">
        <v>52</v>
      </c>
      <c r="G26" s="6" t="s">
        <v>58</v>
      </c>
      <c r="H26" s="6" t="s">
        <v>61</v>
      </c>
      <c r="J26" s="2"/>
      <c r="N26" s="39" t="s">
        <v>349</v>
      </c>
      <c r="O26" s="3" t="s">
        <v>348</v>
      </c>
      <c r="P26" s="40" t="s">
        <v>347</v>
      </c>
    </row>
    <row r="27" spans="1:16" ht="288">
      <c r="A27" s="18">
        <v>15.7</v>
      </c>
      <c r="B27" s="21" t="s">
        <v>125</v>
      </c>
      <c r="C27" s="5" t="s">
        <v>89</v>
      </c>
      <c r="D27" s="5" t="s">
        <v>41</v>
      </c>
      <c r="E27" s="6" t="s">
        <v>49</v>
      </c>
      <c r="F27" s="6" t="s">
        <v>52</v>
      </c>
      <c r="G27" s="6" t="s">
        <v>56</v>
      </c>
      <c r="H27" s="6" t="s">
        <v>61</v>
      </c>
      <c r="J27" s="2"/>
      <c r="N27" s="39" t="s">
        <v>360</v>
      </c>
      <c r="O27" s="1" t="s">
        <v>450</v>
      </c>
      <c r="P27" s="40" t="s">
        <v>358</v>
      </c>
    </row>
    <row r="28" spans="1:16" ht="288">
      <c r="A28" s="7">
        <v>15.8</v>
      </c>
      <c r="B28" s="21" t="s">
        <v>126</v>
      </c>
      <c r="C28" s="5" t="s">
        <v>89</v>
      </c>
      <c r="D28" s="4" t="s">
        <v>41</v>
      </c>
      <c r="E28" s="6" t="s">
        <v>45</v>
      </c>
      <c r="F28" s="6" t="s">
        <v>51</v>
      </c>
      <c r="G28" s="6" t="s">
        <v>56</v>
      </c>
      <c r="H28" s="6" t="s">
        <v>61</v>
      </c>
      <c r="J28" s="2"/>
      <c r="N28" s="39" t="s">
        <v>360</v>
      </c>
      <c r="O28" s="1" t="s">
        <v>359</v>
      </c>
      <c r="P28" s="40" t="s">
        <v>358</v>
      </c>
    </row>
    <row r="29" spans="1:16" ht="409.6">
      <c r="A29" s="7">
        <v>15.9</v>
      </c>
      <c r="B29" s="21" t="s">
        <v>127</v>
      </c>
      <c r="C29" s="5" t="s">
        <v>89</v>
      </c>
      <c r="D29" s="4" t="s">
        <v>84</v>
      </c>
      <c r="E29" s="6" t="s">
        <v>47</v>
      </c>
      <c r="F29" s="6" t="s">
        <v>51</v>
      </c>
      <c r="G29" s="6" t="s">
        <v>56</v>
      </c>
      <c r="H29" s="6" t="s">
        <v>61</v>
      </c>
      <c r="J29" s="2"/>
      <c r="N29" s="39" t="s">
        <v>349</v>
      </c>
      <c r="O29" s="3" t="s">
        <v>348</v>
      </c>
      <c r="P29" s="40" t="s">
        <v>354</v>
      </c>
    </row>
    <row r="30" spans="1:16" ht="409.6">
      <c r="A30" s="35" t="s">
        <v>177</v>
      </c>
      <c r="B30" s="21" t="s">
        <v>128</v>
      </c>
      <c r="C30" s="5" t="s">
        <v>89</v>
      </c>
      <c r="D30" s="5" t="s">
        <v>41</v>
      </c>
      <c r="E30" s="6" t="s">
        <v>47</v>
      </c>
      <c r="F30" s="6" t="s">
        <v>54</v>
      </c>
      <c r="G30" s="26" t="s">
        <v>93</v>
      </c>
      <c r="H30" s="26" t="s">
        <v>93</v>
      </c>
      <c r="J30" s="2"/>
      <c r="N30" s="39" t="s">
        <v>357</v>
      </c>
      <c r="O30" s="1" t="s">
        <v>356</v>
      </c>
      <c r="P30" s="40" t="s">
        <v>355</v>
      </c>
    </row>
    <row r="31" spans="1:16">
      <c r="J31" s="2">
        <f>AVERAGE(J21:J30)</f>
        <v>2</v>
      </c>
      <c r="K31" s="36" t="s">
        <v>428</v>
      </c>
    </row>
    <row r="32" spans="1:16" ht="15" customHeight="1">
      <c r="D32" s="2" t="s">
        <v>17</v>
      </c>
      <c r="F32" s="17" t="e">
        <f>AVERAGE(#REF!)</f>
        <v>#REF!</v>
      </c>
      <c r="G32" s="17" t="e">
        <f>1-F32</f>
        <v>#REF!</v>
      </c>
      <c r="K32" s="5" t="s">
        <v>17</v>
      </c>
      <c r="M32" s="17" t="e">
        <f xml:space="preserve"> AVERAGE(#REF!,#REF!)</f>
        <v>#REF!</v>
      </c>
      <c r="N32" s="17" t="e">
        <f>1-M32</f>
        <v>#REF!</v>
      </c>
    </row>
    <row r="33" spans="1:14" ht="15" customHeight="1">
      <c r="D33" s="5" t="s">
        <v>3</v>
      </c>
      <c r="E33" s="5"/>
      <c r="F33" s="17" t="e">
        <f>AVERAGE(#REF!)</f>
        <v>#REF!</v>
      </c>
      <c r="G33" s="17" t="e">
        <f>1-F33</f>
        <v>#REF!</v>
      </c>
      <c r="K33" s="5" t="s">
        <v>3</v>
      </c>
      <c r="L33" s="5"/>
      <c r="M33" s="17" t="e">
        <f xml:space="preserve"> AVERAGE(#REF!,#REF!)</f>
        <v>#REF!</v>
      </c>
      <c r="N33" s="17" t="e">
        <f>1-M33</f>
        <v>#REF!</v>
      </c>
    </row>
    <row r="34" spans="1:14" ht="15" customHeight="1">
      <c r="D34" s="5" t="s">
        <v>4</v>
      </c>
      <c r="E34" s="5"/>
      <c r="F34" s="17" t="e">
        <f>AVERAGE(#REF!)</f>
        <v>#REF!</v>
      </c>
      <c r="G34" s="17" t="e">
        <f>1-F34</f>
        <v>#REF!</v>
      </c>
      <c r="K34" s="5" t="s">
        <v>4</v>
      </c>
      <c r="L34" s="5"/>
      <c r="M34" s="17" t="e">
        <f xml:space="preserve"> AVERAGE(#REF!,#REF!)</f>
        <v>#REF!</v>
      </c>
      <c r="N34" s="17" t="e">
        <f>1-M34</f>
        <v>#REF!</v>
      </c>
    </row>
    <row r="35" spans="1:14" ht="57.6">
      <c r="D35" s="5" t="s">
        <v>5</v>
      </c>
      <c r="E35" s="5"/>
      <c r="F35" s="17" t="e">
        <f>AVERAGE(#REF!)</f>
        <v>#REF!</v>
      </c>
      <c r="G35" s="17" t="e">
        <f>1-F35</f>
        <v>#REF!</v>
      </c>
      <c r="K35" s="5" t="s">
        <v>5</v>
      </c>
      <c r="L35" s="5"/>
      <c r="M35" s="17" t="e">
        <f xml:space="preserve">  AVERAGE(#REF!,#REF!)</f>
        <v>#REF!</v>
      </c>
      <c r="N35" s="17" t="e">
        <f>1-M35</f>
        <v>#REF!</v>
      </c>
    </row>
    <row r="36" spans="1:14" ht="72">
      <c r="D36" s="5" t="s">
        <v>6</v>
      </c>
      <c r="E36" s="5"/>
      <c r="F36" s="17" t="e">
        <f>AVERAGE(F32:F35)</f>
        <v>#REF!</v>
      </c>
      <c r="G36" s="17" t="e">
        <f>1-F36</f>
        <v>#REF!</v>
      </c>
      <c r="K36" s="5" t="s">
        <v>6</v>
      </c>
      <c r="L36" s="5"/>
      <c r="M36" s="17" t="e">
        <f>AVERAGE(M32:M35)</f>
        <v>#REF!</v>
      </c>
      <c r="N36" s="17" t="e">
        <f>1-M36</f>
        <v>#REF!</v>
      </c>
    </row>
    <row r="38" spans="1:14" ht="30" customHeight="1">
      <c r="A38" s="68" t="s">
        <v>43</v>
      </c>
      <c r="B38" s="68"/>
      <c r="C38" s="68"/>
      <c r="D38" s="68"/>
      <c r="E38" s="68"/>
      <c r="F38" s="68"/>
      <c r="G38" s="68"/>
      <c r="H38" s="68"/>
      <c r="I38" s="68"/>
      <c r="J38" s="68"/>
      <c r="K38" s="68"/>
    </row>
  </sheetData>
  <mergeCells count="2">
    <mergeCell ref="A1:H1"/>
    <mergeCell ref="A38:K38"/>
  </mergeCells>
  <hyperlinks>
    <hyperlink ref="A38" r:id="rId1" display="http://creativecommons.org/licenses/by-sa/4.0/"/>
  </hyperlinks>
  <pageMargins left="0.7" right="0.7" top="0.75" bottom="0.75" header="0.3" footer="0.3"/>
  <pageSetup scale="2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36" operator="equal" id="{17B6FCB6-D55C-4BEE-AA5D-D833CABE2486}">
            <xm:f>Values!$A$8</xm:f>
            <x14:dxf>
              <fill>
                <patternFill>
                  <bgColor rgb="FF27AE60"/>
                </patternFill>
              </fill>
            </x14:dxf>
          </x14:cfRule>
          <x14:cfRule type="cellIs" priority="37" operator="equal" id="{E1AEFD91-B4A1-4226-9D49-52ED3EFCABDF}">
            <xm:f>Values!$A$7</xm:f>
            <x14:dxf>
              <fill>
                <patternFill>
                  <bgColor rgb="FFF1C40F"/>
                </patternFill>
              </fill>
            </x14:dxf>
          </x14:cfRule>
          <x14:cfRule type="cellIs" priority="38" operator="equal" id="{8B5835BD-6B80-44D9-9E49-177D519E44B2}">
            <xm:f>Values!$A$6</xm:f>
            <x14:dxf>
              <fill>
                <patternFill>
                  <bgColor rgb="FFF39C12"/>
                </patternFill>
              </fill>
            </x14:dxf>
          </x14:cfRule>
          <x14:cfRule type="cellIs" priority="39" operator="equal" id="{76085CCF-E2A8-4D4E-B62D-2A5622D25EEC}">
            <xm:f>Values!$A$5</xm:f>
            <x14:dxf>
              <fill>
                <patternFill>
                  <bgColor rgb="FFE67E22"/>
                </patternFill>
              </fill>
            </x14:dxf>
          </x14:cfRule>
          <x14:cfRule type="cellIs" priority="40" operator="equal" id="{7E3E5ABE-BD34-49CE-AD6F-AC896F4AF5A5}">
            <xm:f>Values!$A$4</xm:f>
            <x14:dxf>
              <fill>
                <patternFill>
                  <bgColor rgb="FFE74C3C"/>
                </patternFill>
              </fill>
            </x14:dxf>
          </x14:cfRule>
          <xm:sqref>E21:E24 E26:E30</xm:sqref>
        </x14:conditionalFormatting>
        <x14:conditionalFormatting xmlns:xm="http://schemas.microsoft.com/office/excel/2006/main">
          <x14:cfRule type="cellIs" priority="21" operator="equal" id="{EDC84C7F-1843-4120-878C-7966E0DC0F93}">
            <xm:f>Values!$A$15</xm:f>
            <x14:dxf>
              <fill>
                <patternFill>
                  <bgColor rgb="FF27AE60"/>
                </patternFill>
              </fill>
            </x14:dxf>
          </x14:cfRule>
          <x14:cfRule type="cellIs" priority="32" operator="equal" id="{DD535068-563F-4161-9FD8-8922FBA12D5A}">
            <xm:f>Values!$A$14</xm:f>
            <x14:dxf>
              <fill>
                <patternFill>
                  <bgColor rgb="FFF1C40F"/>
                </patternFill>
              </fill>
            </x14:dxf>
          </x14:cfRule>
          <x14:cfRule type="cellIs" priority="33" operator="equal" id="{6A0A3434-8F0E-426D-B170-7E0592A55431}">
            <xm:f>Values!$A$13</xm:f>
            <x14:dxf>
              <fill>
                <patternFill>
                  <bgColor rgb="FFF39C12"/>
                </patternFill>
              </fill>
            </x14:dxf>
          </x14:cfRule>
          <x14:cfRule type="cellIs" priority="34" operator="equal" id="{E3328FF9-C013-4627-9083-704C0AC78C27}">
            <xm:f>Values!$A$12</xm:f>
            <x14:dxf>
              <fill>
                <patternFill>
                  <bgColor rgb="FFE67E22"/>
                </patternFill>
              </fill>
            </x14:dxf>
          </x14:cfRule>
          <x14:cfRule type="cellIs" priority="35" operator="equal" id="{91AA25FA-6681-42ED-9B67-605F8BCC4429}">
            <xm:f>Values!$A$11</xm:f>
            <x14:dxf>
              <fill>
                <patternFill>
                  <bgColor rgb="FFE74C3C"/>
                </patternFill>
              </fill>
            </x14:dxf>
          </x14:cfRule>
          <xm:sqref>F21:F24 F26:F30</xm:sqref>
        </x14:conditionalFormatting>
        <x14:conditionalFormatting xmlns:xm="http://schemas.microsoft.com/office/excel/2006/main">
          <x14:cfRule type="cellIs" priority="22" operator="equal" id="{3906CC22-385E-4F9B-932F-1B8E3ADCC999}">
            <xm:f>Values!$A$22</xm:f>
            <x14:dxf>
              <fill>
                <patternFill>
                  <bgColor rgb="FF27B060"/>
                </patternFill>
              </fill>
            </x14:dxf>
          </x14:cfRule>
          <x14:cfRule type="cellIs" priority="28" operator="equal" id="{949BAEA2-AD6C-4B53-BF6D-44152447A46A}">
            <xm:f>Values!$A$21</xm:f>
            <x14:dxf>
              <fill>
                <patternFill>
                  <bgColor rgb="FFF1C40F"/>
                </patternFill>
              </fill>
            </x14:dxf>
          </x14:cfRule>
          <x14:cfRule type="cellIs" priority="29" operator="equal" id="{F915D591-6981-49CE-B495-F1555308E6DE}">
            <xm:f>Values!$A$20</xm:f>
            <x14:dxf>
              <fill>
                <patternFill>
                  <bgColor rgb="FFF39C12"/>
                </patternFill>
              </fill>
            </x14:dxf>
          </x14:cfRule>
          <x14:cfRule type="cellIs" priority="30" operator="equal" id="{4BD5FD62-7831-4121-96CB-F020066265DD}">
            <xm:f>Values!$A$19</xm:f>
            <x14:dxf>
              <fill>
                <patternFill>
                  <bgColor rgb="FFE67E22"/>
                </patternFill>
              </fill>
            </x14:dxf>
          </x14:cfRule>
          <x14:cfRule type="cellIs" priority="31" operator="equal" id="{F28A8093-EAE3-406C-9568-72225D412772}">
            <xm:f>Values!$A$18</xm:f>
            <x14:dxf>
              <fill>
                <patternFill>
                  <bgColor rgb="FFE74C3C"/>
                </patternFill>
              </fill>
            </x14:dxf>
          </x14:cfRule>
          <xm:sqref>G22:G24 G26:G29</xm:sqref>
        </x14:conditionalFormatting>
        <x14:conditionalFormatting xmlns:xm="http://schemas.microsoft.com/office/excel/2006/main">
          <x14:cfRule type="cellIs" priority="23" operator="equal" id="{895D4D71-E4B7-4DB4-ACF1-39E59A84C736}">
            <xm:f>Values!$A$29</xm:f>
            <x14:dxf>
              <fill>
                <patternFill>
                  <bgColor rgb="FF27AE60"/>
                </patternFill>
              </fill>
            </x14:dxf>
          </x14:cfRule>
          <x14:cfRule type="cellIs" priority="25" operator="equal" id="{3AE080E5-24B8-40DC-9072-B646946C9CF1}">
            <xm:f>Values!$A$27</xm:f>
            <x14:dxf>
              <fill>
                <patternFill>
                  <bgColor rgb="FFF39C12"/>
                </patternFill>
              </fill>
            </x14:dxf>
          </x14:cfRule>
          <x14:cfRule type="cellIs" priority="26" operator="equal" id="{BDA176B7-705E-4B54-ABF0-1AC6678F7DAC}">
            <xm:f>Values!$A$26</xm:f>
            <x14:dxf>
              <fill>
                <patternFill>
                  <bgColor rgb="FFE67E22"/>
                </patternFill>
              </fill>
            </x14:dxf>
          </x14:cfRule>
          <x14:cfRule type="cellIs" priority="27" operator="equal" id="{8248BBE2-270E-46ED-A554-877CB07F805D}">
            <xm:f>Values!$A$25</xm:f>
            <x14:dxf>
              <fill>
                <patternFill>
                  <bgColor rgb="FFE74C3C"/>
                </patternFill>
              </fill>
            </x14:dxf>
          </x14:cfRule>
          <xm:sqref>H22:H24 H26:H29</xm:sqref>
        </x14:conditionalFormatting>
        <x14:conditionalFormatting xmlns:xm="http://schemas.microsoft.com/office/excel/2006/main">
          <x14:cfRule type="cellIs" priority="24" operator="equal" id="{E1B72158-22D1-4EDB-B402-1C4E53C321D8}">
            <xm:f>Values!$A$28</xm:f>
            <x14:dxf>
              <fill>
                <patternFill>
                  <bgColor rgb="FFF1C40F"/>
                </patternFill>
              </fill>
            </x14:dxf>
          </x14:cfRule>
          <xm:sqref>H22:H24 H26:H29</xm:sqref>
        </x14:conditionalFormatting>
        <x14:conditionalFormatting xmlns:xm="http://schemas.microsoft.com/office/excel/2006/main">
          <x14:cfRule type="cellIs" priority="16" operator="equal" id="{E0098B6E-B477-4403-BE41-968BCB592613}">
            <xm:f>Values!$A$8</xm:f>
            <x14:dxf>
              <fill>
                <patternFill>
                  <bgColor rgb="FF27AE60"/>
                </patternFill>
              </fill>
            </x14:dxf>
          </x14:cfRule>
          <x14:cfRule type="cellIs" priority="17" operator="equal" id="{70105A60-DB8B-4D01-9B7C-ABE5A1FB491E}">
            <xm:f>Values!$A$7</xm:f>
            <x14:dxf>
              <fill>
                <patternFill>
                  <bgColor rgb="FFF1C40F"/>
                </patternFill>
              </fill>
            </x14:dxf>
          </x14:cfRule>
          <x14:cfRule type="cellIs" priority="18" operator="equal" id="{5C91D9DB-D830-4588-8A3F-EDF35B70AE6C}">
            <xm:f>Values!$A$6</xm:f>
            <x14:dxf>
              <fill>
                <patternFill>
                  <bgColor rgb="FFF39C12"/>
                </patternFill>
              </fill>
            </x14:dxf>
          </x14:cfRule>
          <x14:cfRule type="cellIs" priority="19" operator="equal" id="{A38FA89B-CBA3-42CF-9FEA-16198735C0AC}">
            <xm:f>Values!$A$5</xm:f>
            <x14:dxf>
              <fill>
                <patternFill>
                  <bgColor rgb="FFE67E22"/>
                </patternFill>
              </fill>
            </x14:dxf>
          </x14:cfRule>
          <x14:cfRule type="cellIs" priority="20" operator="equal" id="{34F2E521-5B68-4008-81CC-DD2AB2052669}">
            <xm:f>Values!$A$4</xm:f>
            <x14:dxf>
              <fill>
                <patternFill>
                  <bgColor rgb="FFE74C3C"/>
                </patternFill>
              </fill>
            </x14:dxf>
          </x14:cfRule>
          <xm:sqref>E25</xm:sqref>
        </x14:conditionalFormatting>
        <x14:conditionalFormatting xmlns:xm="http://schemas.microsoft.com/office/excel/2006/main">
          <x14:cfRule type="cellIs" priority="1" operator="equal" id="{1C5E4632-6E09-4BF0-8FFA-E4FC6B7BFC63}">
            <xm:f>Values!$A$15</xm:f>
            <x14:dxf>
              <fill>
                <patternFill>
                  <bgColor rgb="FF27AE60"/>
                </patternFill>
              </fill>
            </x14:dxf>
          </x14:cfRule>
          <x14:cfRule type="cellIs" priority="12" operator="equal" id="{077BD0EE-9463-442D-A315-9EF36F7315BC}">
            <xm:f>Values!$A$14</xm:f>
            <x14:dxf>
              <fill>
                <patternFill>
                  <bgColor rgb="FFF1C40F"/>
                </patternFill>
              </fill>
            </x14:dxf>
          </x14:cfRule>
          <x14:cfRule type="cellIs" priority="13" operator="equal" id="{F0D75263-39A5-426F-92E7-B13645264D02}">
            <xm:f>Values!$A$13</xm:f>
            <x14:dxf>
              <fill>
                <patternFill>
                  <bgColor rgb="FFF39C12"/>
                </patternFill>
              </fill>
            </x14:dxf>
          </x14:cfRule>
          <x14:cfRule type="cellIs" priority="14" operator="equal" id="{5FD9F606-4DCF-46F6-A794-5984E5A73629}">
            <xm:f>Values!$A$12</xm:f>
            <x14:dxf>
              <fill>
                <patternFill>
                  <bgColor rgb="FFE67E22"/>
                </patternFill>
              </fill>
            </x14:dxf>
          </x14:cfRule>
          <x14:cfRule type="cellIs" priority="15" operator="equal" id="{DB824916-2EA4-42AB-A44D-3DB91EF63FE8}">
            <xm:f>Values!$A$11</xm:f>
            <x14:dxf>
              <fill>
                <patternFill>
                  <bgColor rgb="FFE74C3C"/>
                </patternFill>
              </fill>
            </x14:dxf>
          </x14:cfRule>
          <xm:sqref>F25</xm:sqref>
        </x14:conditionalFormatting>
        <x14:conditionalFormatting xmlns:xm="http://schemas.microsoft.com/office/excel/2006/main">
          <x14:cfRule type="cellIs" priority="2" operator="equal" id="{73BD3558-2B89-4B06-AEC4-4AD956D9B4B2}">
            <xm:f>Values!$A$22</xm:f>
            <x14:dxf>
              <fill>
                <patternFill>
                  <bgColor rgb="FF27B060"/>
                </patternFill>
              </fill>
            </x14:dxf>
          </x14:cfRule>
          <x14:cfRule type="cellIs" priority="8" operator="equal" id="{6604A470-6291-4FDE-A5F0-ACD7E35F6AFE}">
            <xm:f>Values!$A$21</xm:f>
            <x14:dxf>
              <fill>
                <patternFill>
                  <bgColor rgb="FFF1C40F"/>
                </patternFill>
              </fill>
            </x14:dxf>
          </x14:cfRule>
          <x14:cfRule type="cellIs" priority="9" operator="equal" id="{913D9901-4510-429C-9940-C49A9C11C865}">
            <xm:f>Values!$A$20</xm:f>
            <x14:dxf>
              <fill>
                <patternFill>
                  <bgColor rgb="FFF39C12"/>
                </patternFill>
              </fill>
            </x14:dxf>
          </x14:cfRule>
          <x14:cfRule type="cellIs" priority="10" operator="equal" id="{31909841-0701-4A2A-80B7-ED1BA27056AD}">
            <xm:f>Values!$A$19</xm:f>
            <x14:dxf>
              <fill>
                <patternFill>
                  <bgColor rgb="FFE67E22"/>
                </patternFill>
              </fill>
            </x14:dxf>
          </x14:cfRule>
          <x14:cfRule type="cellIs" priority="11" operator="equal" id="{8BC07D60-75D4-499A-BC9E-4C8ACC1DD4B7}">
            <xm:f>Values!$A$18</xm:f>
            <x14:dxf>
              <fill>
                <patternFill>
                  <bgColor rgb="FFE74C3C"/>
                </patternFill>
              </fill>
            </x14:dxf>
          </x14:cfRule>
          <xm:sqref>G25</xm:sqref>
        </x14:conditionalFormatting>
        <x14:conditionalFormatting xmlns:xm="http://schemas.microsoft.com/office/excel/2006/main">
          <x14:cfRule type="cellIs" priority="3" operator="equal" id="{B47A09E2-9854-4594-9AA1-8628D3D2B58F}">
            <xm:f>Values!$A$29</xm:f>
            <x14:dxf>
              <fill>
                <patternFill>
                  <bgColor rgb="FF27AE60"/>
                </patternFill>
              </fill>
            </x14:dxf>
          </x14:cfRule>
          <x14:cfRule type="cellIs" priority="5" operator="equal" id="{0E04F530-6EC7-476E-B2AD-11E4C39D962F}">
            <xm:f>Values!$A$27</xm:f>
            <x14:dxf>
              <fill>
                <patternFill>
                  <bgColor rgb="FFF39C12"/>
                </patternFill>
              </fill>
            </x14:dxf>
          </x14:cfRule>
          <x14:cfRule type="cellIs" priority="6" operator="equal" id="{83BD6568-DEC4-4572-AF25-48B4B6DA0B07}">
            <xm:f>Values!$A$26</xm:f>
            <x14:dxf>
              <fill>
                <patternFill>
                  <bgColor rgb="FFE67E22"/>
                </patternFill>
              </fill>
            </x14:dxf>
          </x14:cfRule>
          <x14:cfRule type="cellIs" priority="7" operator="equal" id="{E7C09A5E-BAF0-40ED-8E16-E8C507915689}">
            <xm:f>Values!$A$25</xm:f>
            <x14:dxf>
              <fill>
                <patternFill>
                  <bgColor rgb="FFE74C3C"/>
                </patternFill>
              </fill>
            </x14:dxf>
          </x14:cfRule>
          <xm:sqref>H25</xm:sqref>
        </x14:conditionalFormatting>
        <x14:conditionalFormatting xmlns:xm="http://schemas.microsoft.com/office/excel/2006/main">
          <x14:cfRule type="cellIs" priority="4" operator="equal" id="{D6FB06F5-0FA5-465A-A4B0-77595F8DDAB3}">
            <xm:f>Values!$A$28</xm:f>
            <x14:dxf>
              <fill>
                <patternFill>
                  <bgColor rgb="FFF1C40F"/>
                </patternFill>
              </fill>
            </x14:dxf>
          </x14:cfRule>
          <xm:sqref>H25</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H22:H29</xm:sqref>
        </x14:dataValidation>
        <x14:dataValidation type="list" allowBlank="1" showInputMessage="1" showErrorMessage="1">
          <x14:formula1>
            <xm:f>Values!$A$18:$A$22</xm:f>
          </x14:formula1>
          <xm:sqref>G22:G29</xm:sqref>
        </x14:dataValidation>
        <x14:dataValidation type="list" allowBlank="1" showInputMessage="1" showErrorMessage="1">
          <x14:formula1>
            <xm:f>Values!$A$11:$A$15</xm:f>
          </x14:formula1>
          <xm:sqref>F21:F30</xm:sqref>
        </x14:dataValidation>
        <x14:dataValidation type="list" allowBlank="1" showInputMessage="1" showErrorMessage="1">
          <x14:formula1>
            <xm:f>Values!$A$4:$A$8</xm:f>
          </x14:formula1>
          <xm:sqref>E21:E30</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P41"/>
  <sheetViews>
    <sheetView topLeftCell="A4" zoomScale="60" zoomScaleNormal="60" workbookViewId="0">
      <selection activeCell="G32" sqref="G32"/>
    </sheetView>
  </sheetViews>
  <sheetFormatPr defaultColWidth="8.6640625" defaultRowHeight="14.4"/>
  <cols>
    <col min="1" max="1" width="8.6640625" style="3"/>
    <col min="2" max="2" width="71.33203125" style="3" customWidth="1"/>
    <col min="3" max="3" width="19.6640625" style="4" bestFit="1" customWidth="1"/>
    <col min="4" max="4" width="39.44140625" style="3" bestFit="1" customWidth="1"/>
    <col min="5" max="5" width="20.6640625" style="3" bestFit="1" customWidth="1"/>
    <col min="6" max="6" width="26.6640625" style="3" bestFit="1" customWidth="1"/>
    <col min="7" max="7" width="25" style="3" bestFit="1" customWidth="1"/>
    <col min="8" max="8" width="26.5546875" style="3" bestFit="1" customWidth="1"/>
    <col min="9" max="9" width="8.6640625" style="3"/>
    <col min="10" max="13" width="8.6640625" style="3" customWidth="1"/>
    <col min="14" max="14" width="13.44140625" style="3" bestFit="1" customWidth="1"/>
    <col min="15" max="15" width="29.44140625" style="3" customWidth="1"/>
    <col min="16" max="17" width="8.6640625" style="3"/>
    <col min="18" max="18" width="32.5546875" style="3" bestFit="1" customWidth="1"/>
    <col min="19" max="19" width="26.33203125" style="3" bestFit="1" customWidth="1"/>
    <col min="20" max="20" width="75.6640625" style="3" customWidth="1"/>
    <col min="21" max="16384" width="8.6640625" style="3"/>
  </cols>
  <sheetData>
    <row r="1" spans="1:8" ht="59.7" customHeight="1">
      <c r="A1" s="64" t="s">
        <v>7</v>
      </c>
      <c r="B1" s="64"/>
      <c r="C1" s="64"/>
      <c r="D1" s="64"/>
      <c r="E1" s="64"/>
      <c r="F1" s="64"/>
      <c r="G1" s="64"/>
      <c r="H1" s="64"/>
    </row>
    <row r="3" spans="1:8">
      <c r="C3" s="3"/>
    </row>
    <row r="4" spans="1:8">
      <c r="C4" s="3"/>
    </row>
    <row r="5" spans="1:8">
      <c r="C5" s="23" t="s">
        <v>96</v>
      </c>
      <c r="D5" s="31" t="e">
        <f>F39</f>
        <v>#REF!</v>
      </c>
    </row>
    <row r="6" spans="1:8">
      <c r="C6" s="3"/>
    </row>
    <row r="7" spans="1:8">
      <c r="C7" s="29" t="s">
        <v>95</v>
      </c>
      <c r="D7" s="30" t="e">
        <f>G39</f>
        <v>#REF!</v>
      </c>
    </row>
    <row r="20" spans="1:16" s="28" customFormat="1" ht="28.8">
      <c r="A20" s="24" t="s">
        <v>0</v>
      </c>
      <c r="B20" s="24" t="s">
        <v>1</v>
      </c>
      <c r="C20" s="24" t="s">
        <v>176</v>
      </c>
      <c r="D20" s="24" t="s">
        <v>2</v>
      </c>
      <c r="E20" s="24" t="s">
        <v>69</v>
      </c>
      <c r="F20" s="24" t="s">
        <v>70</v>
      </c>
      <c r="G20" s="27" t="s">
        <v>94</v>
      </c>
      <c r="H20" s="24" t="s">
        <v>72</v>
      </c>
      <c r="J20" s="24" t="s">
        <v>186</v>
      </c>
      <c r="N20" s="24" t="s">
        <v>245</v>
      </c>
    </row>
    <row r="21" spans="1:16" ht="28.8">
      <c r="A21" s="18">
        <v>16.100000000000001</v>
      </c>
      <c r="B21" s="19" t="s">
        <v>129</v>
      </c>
      <c r="C21" s="5" t="s">
        <v>38</v>
      </c>
      <c r="D21" s="5" t="s">
        <v>42</v>
      </c>
      <c r="E21" s="6" t="s">
        <v>47</v>
      </c>
      <c r="F21" s="6" t="s">
        <v>51</v>
      </c>
      <c r="G21" s="26" t="s">
        <v>93</v>
      </c>
      <c r="H21" s="26" t="s">
        <v>93</v>
      </c>
      <c r="J21" s="2">
        <v>2</v>
      </c>
      <c r="K21" s="3" t="s">
        <v>205</v>
      </c>
      <c r="L21" s="3" t="s">
        <v>204</v>
      </c>
    </row>
    <row r="22" spans="1:16" ht="47.25" customHeight="1">
      <c r="A22" s="18">
        <v>16.2</v>
      </c>
      <c r="B22" s="19" t="s">
        <v>130</v>
      </c>
      <c r="C22" s="5" t="s">
        <v>89</v>
      </c>
      <c r="D22" s="5" t="s">
        <v>42</v>
      </c>
      <c r="E22" s="6" t="s">
        <v>45</v>
      </c>
      <c r="F22" s="6" t="s">
        <v>52</v>
      </c>
      <c r="G22" s="6" t="s">
        <v>58</v>
      </c>
      <c r="H22" s="6" t="s">
        <v>61</v>
      </c>
      <c r="J22" s="2"/>
      <c r="N22" s="39" t="s">
        <v>252</v>
      </c>
      <c r="O22" s="3" t="s">
        <v>362</v>
      </c>
      <c r="P22" s="40" t="s">
        <v>361</v>
      </c>
    </row>
    <row r="23" spans="1:16" ht="302.39999999999998">
      <c r="A23" s="18">
        <v>16.3</v>
      </c>
      <c r="B23" s="19" t="s">
        <v>131</v>
      </c>
      <c r="C23" s="5" t="s">
        <v>89</v>
      </c>
      <c r="D23" s="5" t="s">
        <v>118</v>
      </c>
      <c r="E23" s="6" t="s">
        <v>45</v>
      </c>
      <c r="F23" s="6" t="s">
        <v>51</v>
      </c>
      <c r="G23" s="6" t="s">
        <v>56</v>
      </c>
      <c r="H23" s="6" t="s">
        <v>61</v>
      </c>
      <c r="J23" s="2"/>
      <c r="N23" s="39" t="s">
        <v>252</v>
      </c>
      <c r="O23" s="3" t="s">
        <v>362</v>
      </c>
      <c r="P23" s="40" t="s">
        <v>363</v>
      </c>
    </row>
    <row r="24" spans="1:16" ht="302.39999999999998">
      <c r="A24" s="18">
        <v>16.399999999999999</v>
      </c>
      <c r="B24" s="20" t="s">
        <v>132</v>
      </c>
      <c r="C24" s="5" t="s">
        <v>89</v>
      </c>
      <c r="D24" s="5" t="s">
        <v>42</v>
      </c>
      <c r="E24" s="6" t="s">
        <v>47</v>
      </c>
      <c r="F24" s="6" t="s">
        <v>52</v>
      </c>
      <c r="G24" s="6" t="s">
        <v>58</v>
      </c>
      <c r="H24" s="6" t="s">
        <v>61</v>
      </c>
      <c r="J24" s="2"/>
      <c r="N24" s="39" t="s">
        <v>314</v>
      </c>
      <c r="O24" s="3" t="s">
        <v>452</v>
      </c>
      <c r="P24" s="40" t="s">
        <v>364</v>
      </c>
    </row>
    <row r="25" spans="1:16" ht="187.2">
      <c r="A25" s="9">
        <v>16.5</v>
      </c>
      <c r="B25" s="20" t="s">
        <v>86</v>
      </c>
      <c r="C25" s="5" t="s">
        <v>89</v>
      </c>
      <c r="D25" s="4" t="s">
        <v>42</v>
      </c>
      <c r="E25" s="6" t="s">
        <v>47</v>
      </c>
      <c r="F25" s="6" t="s">
        <v>52</v>
      </c>
      <c r="G25" s="6" t="s">
        <v>58</v>
      </c>
      <c r="H25" s="6" t="s">
        <v>61</v>
      </c>
      <c r="J25" s="2"/>
      <c r="N25" s="39" t="s">
        <v>252</v>
      </c>
      <c r="O25" s="3" t="s">
        <v>375</v>
      </c>
      <c r="P25" s="40" t="s">
        <v>374</v>
      </c>
    </row>
    <row r="26" spans="1:16" ht="30" customHeight="1">
      <c r="A26" s="7">
        <v>16.600000000000001</v>
      </c>
      <c r="B26" s="20" t="s">
        <v>133</v>
      </c>
      <c r="C26" s="5" t="s">
        <v>38</v>
      </c>
      <c r="D26" s="5" t="s">
        <v>42</v>
      </c>
      <c r="E26" s="6" t="s">
        <v>45</v>
      </c>
      <c r="F26" s="6" t="s">
        <v>51</v>
      </c>
      <c r="G26" s="6" t="s">
        <v>56</v>
      </c>
      <c r="H26" s="6" t="s">
        <v>61</v>
      </c>
      <c r="J26" s="2"/>
    </row>
    <row r="27" spans="1:16" ht="409.6">
      <c r="A27" s="7">
        <v>16.7</v>
      </c>
      <c r="B27" s="20" t="s">
        <v>178</v>
      </c>
      <c r="C27" s="5" t="s">
        <v>89</v>
      </c>
      <c r="D27" s="5" t="s">
        <v>42</v>
      </c>
      <c r="E27" s="6" t="s">
        <v>49</v>
      </c>
      <c r="F27" s="6" t="s">
        <v>53</v>
      </c>
      <c r="G27" s="26" t="s">
        <v>93</v>
      </c>
      <c r="H27" s="26" t="s">
        <v>93</v>
      </c>
      <c r="J27" s="2"/>
      <c r="N27" s="39" t="s">
        <v>366</v>
      </c>
      <c r="O27" s="1" t="s">
        <v>451</v>
      </c>
      <c r="P27" s="40" t="s">
        <v>365</v>
      </c>
    </row>
    <row r="28" spans="1:16" ht="288">
      <c r="A28" s="7">
        <v>16.8</v>
      </c>
      <c r="B28" s="19" t="s">
        <v>134</v>
      </c>
      <c r="C28" s="5" t="s">
        <v>89</v>
      </c>
      <c r="D28" s="5" t="s">
        <v>42</v>
      </c>
      <c r="E28" s="6" t="s">
        <v>49</v>
      </c>
      <c r="F28" s="6" t="s">
        <v>52</v>
      </c>
      <c r="G28" s="6" t="s">
        <v>57</v>
      </c>
      <c r="H28" s="6" t="s">
        <v>61</v>
      </c>
      <c r="J28" s="2"/>
      <c r="N28" s="39" t="s">
        <v>252</v>
      </c>
      <c r="O28" s="3" t="s">
        <v>368</v>
      </c>
      <c r="P28" s="40" t="s">
        <v>373</v>
      </c>
    </row>
    <row r="29" spans="1:16" ht="409.6">
      <c r="A29" s="7">
        <v>16.899999999999999</v>
      </c>
      <c r="B29" s="19" t="s">
        <v>135</v>
      </c>
      <c r="C29" s="5" t="s">
        <v>89</v>
      </c>
      <c r="D29" s="4" t="s">
        <v>42</v>
      </c>
      <c r="E29" s="6" t="s">
        <v>47</v>
      </c>
      <c r="F29" s="6" t="s">
        <v>52</v>
      </c>
      <c r="G29" s="6" t="s">
        <v>58</v>
      </c>
      <c r="H29" s="6" t="s">
        <v>61</v>
      </c>
      <c r="J29" s="2"/>
      <c r="N29" s="39" t="s">
        <v>252</v>
      </c>
      <c r="O29" s="3" t="s">
        <v>368</v>
      </c>
      <c r="P29" s="40" t="s">
        <v>367</v>
      </c>
    </row>
    <row r="30" spans="1:16">
      <c r="A30" s="18" t="s">
        <v>9</v>
      </c>
      <c r="B30" s="20" t="s">
        <v>85</v>
      </c>
      <c r="C30" s="5" t="s">
        <v>89</v>
      </c>
      <c r="D30" s="5" t="s">
        <v>42</v>
      </c>
      <c r="E30" s="6" t="s">
        <v>49</v>
      </c>
      <c r="F30" s="6" t="s">
        <v>52</v>
      </c>
      <c r="G30" s="6" t="s">
        <v>58</v>
      </c>
      <c r="H30" s="6" t="s">
        <v>61</v>
      </c>
      <c r="J30" s="2">
        <v>2</v>
      </c>
      <c r="K30" s="3" t="s">
        <v>205</v>
      </c>
      <c r="L30" s="3" t="s">
        <v>204</v>
      </c>
    </row>
    <row r="31" spans="1:16" ht="30.75" customHeight="1">
      <c r="A31" s="18" t="s">
        <v>10</v>
      </c>
      <c r="B31" s="20" t="s">
        <v>136</v>
      </c>
      <c r="C31" s="5" t="s">
        <v>89</v>
      </c>
      <c r="D31" s="5" t="s">
        <v>42</v>
      </c>
      <c r="E31" s="6" t="s">
        <v>49</v>
      </c>
      <c r="F31" s="6" t="s">
        <v>90</v>
      </c>
      <c r="G31" s="6" t="s">
        <v>58</v>
      </c>
      <c r="H31" s="6" t="s">
        <v>61</v>
      </c>
      <c r="J31" s="2">
        <v>2</v>
      </c>
      <c r="K31" s="3" t="s">
        <v>203</v>
      </c>
      <c r="L31" s="3" t="s">
        <v>204</v>
      </c>
      <c r="N31" s="39" t="s">
        <v>252</v>
      </c>
      <c r="O31" s="3" t="s">
        <v>370</v>
      </c>
      <c r="P31" s="40" t="s">
        <v>369</v>
      </c>
    </row>
    <row r="32" spans="1:16" ht="288">
      <c r="A32" s="18" t="s">
        <v>11</v>
      </c>
      <c r="B32" s="20" t="s">
        <v>33</v>
      </c>
      <c r="C32" s="5" t="s">
        <v>39</v>
      </c>
      <c r="D32" s="5" t="s">
        <v>15</v>
      </c>
      <c r="E32" s="6" t="s">
        <v>45</v>
      </c>
      <c r="F32" s="6" t="s">
        <v>90</v>
      </c>
      <c r="G32" s="6" t="s">
        <v>91</v>
      </c>
      <c r="H32" s="6" t="s">
        <v>61</v>
      </c>
      <c r="J32" s="2"/>
      <c r="N32" s="39" t="s">
        <v>263</v>
      </c>
      <c r="O32" s="3" t="s">
        <v>328</v>
      </c>
      <c r="P32" s="40" t="s">
        <v>371</v>
      </c>
    </row>
    <row r="33" spans="1:16" ht="409.6">
      <c r="A33" s="13" t="s">
        <v>34</v>
      </c>
      <c r="B33" s="20" t="s">
        <v>137</v>
      </c>
      <c r="C33" s="5" t="s">
        <v>39</v>
      </c>
      <c r="D33" s="5" t="s">
        <v>15</v>
      </c>
      <c r="E33" s="6" t="s">
        <v>45</v>
      </c>
      <c r="F33" s="6" t="s">
        <v>52</v>
      </c>
      <c r="G33" s="6" t="s">
        <v>58</v>
      </c>
      <c r="H33" s="6" t="s">
        <v>61</v>
      </c>
      <c r="J33" s="2"/>
      <c r="N33" s="39" t="s">
        <v>263</v>
      </c>
      <c r="O33" s="3" t="s">
        <v>320</v>
      </c>
      <c r="P33" s="40" t="s">
        <v>372</v>
      </c>
    </row>
    <row r="34" spans="1:16">
      <c r="A34" s="12"/>
      <c r="J34" s="2">
        <f>AVERAGE(J21:J33)</f>
        <v>2</v>
      </c>
      <c r="K34" s="36" t="s">
        <v>428</v>
      </c>
    </row>
    <row r="35" spans="1:16" ht="57.6">
      <c r="D35" s="2" t="s">
        <v>17</v>
      </c>
      <c r="F35" s="17" t="e">
        <f>AVERAGE(#REF!)</f>
        <v>#REF!</v>
      </c>
      <c r="G35" s="17" t="e">
        <f>1-F35</f>
        <v>#REF!</v>
      </c>
      <c r="K35" s="5" t="s">
        <v>17</v>
      </c>
      <c r="M35" s="17" t="e">
        <f xml:space="preserve"> AVERAGE(#REF!,#REF!,#REF!,#REF!,#REF!)</f>
        <v>#REF!</v>
      </c>
      <c r="N35" s="17" t="e">
        <f>1-M35</f>
        <v>#REF!</v>
      </c>
    </row>
    <row r="36" spans="1:16" ht="57.6">
      <c r="D36" s="5" t="s">
        <v>3</v>
      </c>
      <c r="E36" s="5"/>
      <c r="F36" s="17" t="e">
        <f>AVERAGE(#REF!)</f>
        <v>#REF!</v>
      </c>
      <c r="G36" s="17" t="e">
        <f>1-F36</f>
        <v>#REF!</v>
      </c>
      <c r="K36" s="5" t="s">
        <v>3</v>
      </c>
      <c r="L36" s="5"/>
      <c r="M36" s="17" t="e">
        <f xml:space="preserve"> AVERAGE(#REF!,#REF!,#REF!,#REF!,#REF!)</f>
        <v>#REF!</v>
      </c>
      <c r="N36" s="17" t="e">
        <f>1-M36</f>
        <v>#REF!</v>
      </c>
    </row>
    <row r="37" spans="1:16" ht="57.6">
      <c r="D37" s="5" t="s">
        <v>4</v>
      </c>
      <c r="E37" s="5"/>
      <c r="F37" s="17" t="e">
        <f>AVERAGE(#REF!)</f>
        <v>#REF!</v>
      </c>
      <c r="G37" s="17" t="e">
        <f>1-F37</f>
        <v>#REF!</v>
      </c>
      <c r="K37" s="5" t="s">
        <v>4</v>
      </c>
      <c r="L37" s="5"/>
      <c r="M37" s="17" t="e">
        <f xml:space="preserve"> AVERAGE(#REF!,#REF!,#REF!,#REF!)</f>
        <v>#REF!</v>
      </c>
      <c r="N37" s="17" t="e">
        <f>1-M37</f>
        <v>#REF!</v>
      </c>
    </row>
    <row r="38" spans="1:16" ht="57.6">
      <c r="D38" s="5" t="s">
        <v>5</v>
      </c>
      <c r="E38" s="5"/>
      <c r="F38" s="17" t="e">
        <f>AVERAGE(#REF!)</f>
        <v>#REF!</v>
      </c>
      <c r="G38" s="17" t="e">
        <f>1-F38</f>
        <v>#REF!</v>
      </c>
      <c r="K38" s="5" t="s">
        <v>5</v>
      </c>
      <c r="L38" s="5"/>
      <c r="M38" s="17" t="e">
        <f xml:space="preserve"> AVERAGE(#REF!,#REF!,#REF!,#REF!)</f>
        <v>#REF!</v>
      </c>
      <c r="N38" s="17" t="e">
        <f>1-M38</f>
        <v>#REF!</v>
      </c>
    </row>
    <row r="39" spans="1:16" ht="72">
      <c r="D39" s="5" t="s">
        <v>6</v>
      </c>
      <c r="E39" s="5"/>
      <c r="F39" s="17" t="e">
        <f>AVERAGE(F35:F38)</f>
        <v>#REF!</v>
      </c>
      <c r="G39" s="17" t="e">
        <f>1-F39</f>
        <v>#REF!</v>
      </c>
      <c r="K39" s="5" t="s">
        <v>6</v>
      </c>
      <c r="L39" s="5"/>
      <c r="M39" s="17" t="e">
        <f>AVERAGE(M35:M38)</f>
        <v>#REF!</v>
      </c>
      <c r="N39" s="17" t="e">
        <f>1-M39</f>
        <v>#REF!</v>
      </c>
    </row>
    <row r="41" spans="1:16" ht="30" customHeight="1">
      <c r="A41" s="68" t="s">
        <v>43</v>
      </c>
      <c r="B41" s="68"/>
      <c r="C41" s="68"/>
      <c r="D41" s="68"/>
      <c r="E41" s="68"/>
      <c r="F41" s="68"/>
      <c r="G41" s="68"/>
      <c r="H41" s="68"/>
      <c r="I41" s="68"/>
      <c r="J41" s="68"/>
      <c r="K41" s="68"/>
    </row>
  </sheetData>
  <mergeCells count="2">
    <mergeCell ref="A41:K41"/>
    <mergeCell ref="A1:H1"/>
  </mergeCells>
  <hyperlinks>
    <hyperlink ref="A41" r:id="rId1" display="http://creativecommons.org/licenses/by-sa/4.0/"/>
  </hyperlinks>
  <pageMargins left="0.7" right="0.7" top="0.75" bottom="0.75" header="0.3" footer="0.3"/>
  <pageSetup scale="28"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16" operator="equal" id="{74290A9F-CA1D-4F91-AC60-F66DB1B04817}">
            <xm:f>Values!$A$8</xm:f>
            <x14:dxf>
              <fill>
                <patternFill>
                  <bgColor rgb="FF27AE60"/>
                </patternFill>
              </fill>
            </x14:dxf>
          </x14:cfRule>
          <x14:cfRule type="cellIs" priority="17" operator="equal" id="{4FA53D2D-79B1-41EB-BE2E-2B87C9AEDB08}">
            <xm:f>Values!$A$7</xm:f>
            <x14:dxf>
              <fill>
                <patternFill>
                  <bgColor rgb="FFF1C40F"/>
                </patternFill>
              </fill>
            </x14:dxf>
          </x14:cfRule>
          <x14:cfRule type="cellIs" priority="18" operator="equal" id="{1354FF9D-0395-42B4-84A6-1A8C7523D7BF}">
            <xm:f>Values!$A$6</xm:f>
            <x14:dxf>
              <fill>
                <patternFill>
                  <bgColor rgb="FFF39C12"/>
                </patternFill>
              </fill>
            </x14:dxf>
          </x14:cfRule>
          <x14:cfRule type="cellIs" priority="19" operator="equal" id="{528A59B4-3A3E-4418-98A6-9D66F237381F}">
            <xm:f>Values!$A$5</xm:f>
            <x14:dxf>
              <fill>
                <patternFill>
                  <bgColor rgb="FFE67E22"/>
                </patternFill>
              </fill>
            </x14:dxf>
          </x14:cfRule>
          <x14:cfRule type="cellIs" priority="20" operator="equal" id="{AB2F1264-E962-48C2-A46F-8E40650FF744}">
            <xm:f>Values!$A$4</xm:f>
            <x14:dxf>
              <fill>
                <patternFill>
                  <bgColor rgb="FFE74C3C"/>
                </patternFill>
              </fill>
            </x14:dxf>
          </x14:cfRule>
          <xm:sqref>E21:E33</xm:sqref>
        </x14:conditionalFormatting>
        <x14:conditionalFormatting xmlns:xm="http://schemas.microsoft.com/office/excel/2006/main">
          <x14:cfRule type="cellIs" priority="1" operator="equal" id="{AB439862-F346-4435-B099-FD54683DDCC5}">
            <xm:f>Values!$A$15</xm:f>
            <x14:dxf>
              <fill>
                <patternFill>
                  <bgColor rgb="FF27AE60"/>
                </patternFill>
              </fill>
            </x14:dxf>
          </x14:cfRule>
          <x14:cfRule type="cellIs" priority="12" operator="equal" id="{E5141F2D-86AF-4B37-8617-BAD3ACED1FC3}">
            <xm:f>Values!$A$14</xm:f>
            <x14:dxf>
              <fill>
                <patternFill>
                  <bgColor rgb="FFF1C40F"/>
                </patternFill>
              </fill>
            </x14:dxf>
          </x14:cfRule>
          <x14:cfRule type="cellIs" priority="13" operator="equal" id="{01D73181-0F7D-4F05-B997-95DABD26112E}">
            <xm:f>Values!$A$13</xm:f>
            <x14:dxf>
              <fill>
                <patternFill>
                  <bgColor rgb="FFF39C12"/>
                </patternFill>
              </fill>
            </x14:dxf>
          </x14:cfRule>
          <x14:cfRule type="cellIs" priority="14" operator="equal" id="{03B4A3DA-62AE-4018-A97A-AC15F08AAFC1}">
            <xm:f>Values!$A$12</xm:f>
            <x14:dxf>
              <fill>
                <patternFill>
                  <bgColor rgb="FFE67E22"/>
                </patternFill>
              </fill>
            </x14:dxf>
          </x14:cfRule>
          <x14:cfRule type="cellIs" priority="15" operator="equal" id="{02FA7274-AC75-4AB3-A947-8C918DC689E6}">
            <xm:f>Values!$A$11</xm:f>
            <x14:dxf>
              <fill>
                <patternFill>
                  <bgColor rgb="FFE74C3C"/>
                </patternFill>
              </fill>
            </x14:dxf>
          </x14:cfRule>
          <xm:sqref>F21:F33</xm:sqref>
        </x14:conditionalFormatting>
        <x14:conditionalFormatting xmlns:xm="http://schemas.microsoft.com/office/excel/2006/main">
          <x14:cfRule type="cellIs" priority="2" operator="equal" id="{269D2FCB-3D3D-4272-A316-78F140D255B4}">
            <xm:f>Values!$A$22</xm:f>
            <x14:dxf>
              <fill>
                <patternFill>
                  <bgColor rgb="FF27B060"/>
                </patternFill>
              </fill>
            </x14:dxf>
          </x14:cfRule>
          <x14:cfRule type="cellIs" priority="8" operator="equal" id="{17083EE6-1CD7-4B26-9991-41ED74BF6390}">
            <xm:f>Values!$A$21</xm:f>
            <x14:dxf>
              <fill>
                <patternFill>
                  <bgColor rgb="FFF1C40F"/>
                </patternFill>
              </fill>
            </x14:dxf>
          </x14:cfRule>
          <x14:cfRule type="cellIs" priority="9" operator="equal" id="{0276773F-7F9C-453B-B4ED-7A446D7483A5}">
            <xm:f>Values!$A$20</xm:f>
            <x14:dxf>
              <fill>
                <patternFill>
                  <bgColor rgb="FFF39C12"/>
                </patternFill>
              </fill>
            </x14:dxf>
          </x14:cfRule>
          <x14:cfRule type="cellIs" priority="10" operator="equal" id="{FF80576B-46BD-4DB7-9FA9-DBE9AECB82B4}">
            <xm:f>Values!$A$19</xm:f>
            <x14:dxf>
              <fill>
                <patternFill>
                  <bgColor rgb="FFE67E22"/>
                </patternFill>
              </fill>
            </x14:dxf>
          </x14:cfRule>
          <x14:cfRule type="cellIs" priority="11" operator="equal" id="{A9F14037-55F2-402D-940D-7CF5E73C518F}">
            <xm:f>Values!$A$18</xm:f>
            <x14:dxf>
              <fill>
                <patternFill>
                  <bgColor rgb="FFE74C3C"/>
                </patternFill>
              </fill>
            </x14:dxf>
          </x14:cfRule>
          <xm:sqref>G22:G26 G28:G33</xm:sqref>
        </x14:conditionalFormatting>
        <x14:conditionalFormatting xmlns:xm="http://schemas.microsoft.com/office/excel/2006/main">
          <x14:cfRule type="cellIs" priority="3" operator="equal" id="{C3E4950A-D3DC-42CF-8DCF-CA0A745EE63F}">
            <xm:f>Values!$A$29</xm:f>
            <x14:dxf>
              <fill>
                <patternFill>
                  <bgColor rgb="FF27AE60"/>
                </patternFill>
              </fill>
            </x14:dxf>
          </x14:cfRule>
          <x14:cfRule type="cellIs" priority="5" operator="equal" id="{40336059-DD9C-438E-9D5C-F24CF7B34172}">
            <xm:f>Values!$A$27</xm:f>
            <x14:dxf>
              <fill>
                <patternFill>
                  <bgColor rgb="FFF39C12"/>
                </patternFill>
              </fill>
            </x14:dxf>
          </x14:cfRule>
          <x14:cfRule type="cellIs" priority="6" operator="equal" id="{0F10E007-F118-46FD-B0CF-7E23E0932230}">
            <xm:f>Values!$A$26</xm:f>
            <x14:dxf>
              <fill>
                <patternFill>
                  <bgColor rgb="FFE67E22"/>
                </patternFill>
              </fill>
            </x14:dxf>
          </x14:cfRule>
          <x14:cfRule type="cellIs" priority="7" operator="equal" id="{2682F2E1-C05E-4E3E-9E97-9644A666E47E}">
            <xm:f>Values!$A$25</xm:f>
            <x14:dxf>
              <fill>
                <patternFill>
                  <bgColor rgb="FFE74C3C"/>
                </patternFill>
              </fill>
            </x14:dxf>
          </x14:cfRule>
          <xm:sqref>H22:H26 H28:H33</xm:sqref>
        </x14:conditionalFormatting>
        <x14:conditionalFormatting xmlns:xm="http://schemas.microsoft.com/office/excel/2006/main">
          <x14:cfRule type="cellIs" priority="4" operator="equal" id="{180B5644-EA5C-4F61-BF84-4EE421388102}">
            <xm:f>Values!$A$28</xm:f>
            <x14:dxf>
              <fill>
                <patternFill>
                  <bgColor rgb="FFF1C40F"/>
                </patternFill>
              </fill>
            </x14:dxf>
          </x14:cfRule>
          <xm:sqref>H22:H26 H28:H33</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H22:H26 H28:H33</xm:sqref>
        </x14:dataValidation>
        <x14:dataValidation type="list" allowBlank="1" showInputMessage="1" showErrorMessage="1">
          <x14:formula1>
            <xm:f>Values!$A$18:$A$22</xm:f>
          </x14:formula1>
          <xm:sqref>G22:G26 G28:G33</xm:sqref>
        </x14:dataValidation>
        <x14:dataValidation type="list" allowBlank="1" showInputMessage="1" showErrorMessage="1">
          <x14:formula1>
            <xm:f>Values!$A$11:$A$15</xm:f>
          </x14:formula1>
          <xm:sqref>F21:F33</xm:sqref>
        </x14:dataValidation>
        <x14:dataValidation type="list" allowBlank="1" showInputMessage="1" showErrorMessage="1">
          <x14:formula1>
            <xm:f>Values!$A$4:$A$8</xm:f>
          </x14:formula1>
          <xm:sqref>E21:E33</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T35"/>
  <sheetViews>
    <sheetView zoomScale="60" zoomScaleNormal="60" workbookViewId="0">
      <selection activeCell="P35" sqref="P35"/>
    </sheetView>
  </sheetViews>
  <sheetFormatPr defaultColWidth="8.6640625" defaultRowHeight="14.4"/>
  <cols>
    <col min="1" max="1" width="8.6640625" style="3"/>
    <col min="2" max="2" width="71.33203125" style="3" customWidth="1"/>
    <col min="3" max="3" width="19.6640625" style="4" bestFit="1" customWidth="1"/>
    <col min="4" max="4" width="35" style="3" bestFit="1" customWidth="1"/>
    <col min="5" max="5" width="20.6640625" style="3" bestFit="1" customWidth="1"/>
    <col min="6" max="6" width="26.6640625" style="3" bestFit="1" customWidth="1"/>
    <col min="7" max="7" width="25" style="3" bestFit="1" customWidth="1"/>
    <col min="8" max="8" width="26.5546875" style="3" bestFit="1" customWidth="1"/>
    <col min="9" max="9" width="8.6640625" style="3"/>
    <col min="10" max="13" width="8.6640625" style="3" customWidth="1"/>
    <col min="14" max="14" width="8.6640625" style="3"/>
    <col min="15" max="15" width="30.33203125" style="3" customWidth="1"/>
    <col min="16" max="17" width="9" style="3" bestFit="1" customWidth="1"/>
    <col min="18" max="18" width="24.6640625" style="3" bestFit="1" customWidth="1"/>
    <col min="19" max="19" width="24.44140625" style="3" bestFit="1" customWidth="1"/>
    <col min="20" max="20" width="75.6640625" style="3" customWidth="1"/>
    <col min="21" max="16384" width="8.6640625" style="3"/>
  </cols>
  <sheetData>
    <row r="1" spans="1:8" ht="59.7" customHeight="1">
      <c r="A1" s="64" t="s">
        <v>174</v>
      </c>
      <c r="B1" s="64"/>
      <c r="C1" s="64"/>
      <c r="D1" s="64"/>
      <c r="E1" s="64"/>
      <c r="F1" s="64"/>
      <c r="G1" s="64"/>
      <c r="H1" s="64"/>
    </row>
    <row r="3" spans="1:8">
      <c r="C3" s="3" t="s">
        <v>182</v>
      </c>
      <c r="D3" s="3" t="s">
        <v>184</v>
      </c>
    </row>
    <row r="4" spans="1:8">
      <c r="C4" s="3"/>
    </row>
    <row r="5" spans="1:8">
      <c r="C5" s="23" t="s">
        <v>96</v>
      </c>
      <c r="D5" s="31">
        <f>F33</f>
        <v>1</v>
      </c>
    </row>
    <row r="6" spans="1:8">
      <c r="C6" s="3"/>
    </row>
    <row r="7" spans="1:8">
      <c r="C7" s="29" t="s">
        <v>95</v>
      </c>
      <c r="D7" s="30">
        <f>G33</f>
        <v>0</v>
      </c>
    </row>
    <row r="20" spans="1:20" s="28" customFormat="1" ht="28.8">
      <c r="A20" s="24" t="s">
        <v>0</v>
      </c>
      <c r="B20" s="24" t="s">
        <v>1</v>
      </c>
      <c r="C20" s="24" t="s">
        <v>176</v>
      </c>
      <c r="D20" s="24" t="s">
        <v>2</v>
      </c>
      <c r="E20" s="24" t="s">
        <v>69</v>
      </c>
      <c r="F20" s="24" t="s">
        <v>70</v>
      </c>
      <c r="G20" s="27" t="s">
        <v>94</v>
      </c>
      <c r="H20" s="24" t="s">
        <v>72</v>
      </c>
      <c r="N20" s="24" t="s">
        <v>186</v>
      </c>
      <c r="R20" s="24" t="s">
        <v>245</v>
      </c>
    </row>
    <row r="21" spans="1:20" ht="43.2">
      <c r="A21" s="7">
        <v>17.100000000000001</v>
      </c>
      <c r="B21" s="20" t="s">
        <v>138</v>
      </c>
      <c r="C21" s="5" t="s">
        <v>38</v>
      </c>
      <c r="D21" s="5" t="s">
        <v>14</v>
      </c>
      <c r="E21" s="6" t="s">
        <v>49</v>
      </c>
      <c r="F21" s="6" t="s">
        <v>53</v>
      </c>
      <c r="G21" s="26" t="s">
        <v>93</v>
      </c>
      <c r="H21" s="26" t="s">
        <v>93</v>
      </c>
      <c r="J21" s="16">
        <f>IF(E21="No Policy",0,IF(E21="Informal Policy",0.25,IF(E21="Partial Written Policy",0.5,IF(E21="Written Policy",0.75,IF(E21="Approved Written Policy",1,"INVALID")))))</f>
        <v>1</v>
      </c>
      <c r="K21" s="16">
        <f>IF(F21="Not Implemented",0,IF(F21="Parts of Policy Implemented",0.25,IF(F21="Implemented on Some Systems",0.5,IF(F21="Implemented on Most Systems",0.75,IF(F21="Implemented on All Systems",1,"INVALID")))))</f>
        <v>1</v>
      </c>
      <c r="L21" s="16"/>
      <c r="M21" s="16"/>
      <c r="N21" s="3">
        <v>0</v>
      </c>
      <c r="R21" s="39" t="s">
        <v>378</v>
      </c>
      <c r="S21" s="3" t="s">
        <v>377</v>
      </c>
      <c r="T21" s="40" t="s">
        <v>376</v>
      </c>
    </row>
    <row r="22" spans="1:20" ht="28.8">
      <c r="A22" s="7">
        <v>17.2</v>
      </c>
      <c r="B22" s="20" t="s">
        <v>139</v>
      </c>
      <c r="C22" s="5" t="s">
        <v>89</v>
      </c>
      <c r="D22" s="5" t="s">
        <v>14</v>
      </c>
      <c r="E22" s="6" t="s">
        <v>49</v>
      </c>
      <c r="F22" s="6" t="s">
        <v>53</v>
      </c>
      <c r="G22" s="26" t="s">
        <v>93</v>
      </c>
      <c r="H22" s="26" t="s">
        <v>93</v>
      </c>
      <c r="J22" s="16">
        <f t="shared" ref="J22:J29" si="0">IF(E22="No Policy",0,IF(E22="Informal Policy",0.25,IF(E22="Partial Written Policy",0.5,IF(E22="Written Policy",0.75,IF(E22="Approved Written Policy",1,"INVALID")))))</f>
        <v>1</v>
      </c>
      <c r="K22" s="16">
        <f t="shared" ref="K22:K29" si="1">IF(F22="Not Implemented",0,IF(F22="Parts of Policy Implemented",0.25,IF(F22="Implemented on Some Systems",0.5,IF(F22="Implemented on Most Systems",0.75,IF(F22="Implemented on All Systems",1,"INVALID")))))</f>
        <v>1</v>
      </c>
      <c r="L22" s="16"/>
      <c r="M22" s="16"/>
      <c r="N22" s="3">
        <v>0</v>
      </c>
      <c r="R22" s="39" t="s">
        <v>378</v>
      </c>
      <c r="S22" s="3" t="s">
        <v>377</v>
      </c>
      <c r="T22" s="42" t="s">
        <v>379</v>
      </c>
    </row>
    <row r="23" spans="1:20" ht="73.2" customHeight="1">
      <c r="A23" s="35">
        <v>17.3</v>
      </c>
      <c r="B23" s="20" t="s">
        <v>140</v>
      </c>
      <c r="C23" s="5" t="s">
        <v>89</v>
      </c>
      <c r="D23" s="5" t="s">
        <v>14</v>
      </c>
      <c r="E23" s="6" t="s">
        <v>49</v>
      </c>
      <c r="F23" s="6" t="s">
        <v>53</v>
      </c>
      <c r="G23" s="26" t="s">
        <v>93</v>
      </c>
      <c r="H23" s="26" t="s">
        <v>93</v>
      </c>
      <c r="J23" s="16">
        <f>IF(E23="No Policy",0,IF(E23="Informal Policy",0.25,IF(E23="Partial Written Policy",0.5,IF(E23="Written Policy",0.75,IF(E23="Approved Written Policy",1,"INVALID")))))</f>
        <v>1</v>
      </c>
      <c r="K23" s="16">
        <f>IF(F23="Not Implemented",0,IF(F23="Parts of Policy Implemented",0.25,IF(F23="Implemented on Some Systems",0.5,IF(F23="Implemented on Most Systems",0.75,IF(F23="Implemented on All Systems",1,"INVALID")))))</f>
        <v>1</v>
      </c>
      <c r="L23" s="16"/>
      <c r="M23" s="16"/>
      <c r="N23" s="3">
        <v>0</v>
      </c>
      <c r="R23" s="39" t="s">
        <v>378</v>
      </c>
      <c r="S23" s="3" t="s">
        <v>382</v>
      </c>
      <c r="T23" s="40" t="s">
        <v>381</v>
      </c>
    </row>
    <row r="24" spans="1:20" ht="100.8">
      <c r="A24" s="35">
        <v>17.399999999999999</v>
      </c>
      <c r="B24" s="20" t="s">
        <v>141</v>
      </c>
      <c r="C24" s="5" t="s">
        <v>89</v>
      </c>
      <c r="D24" s="5" t="s">
        <v>14</v>
      </c>
      <c r="E24" s="6" t="s">
        <v>49</v>
      </c>
      <c r="F24" s="6" t="s">
        <v>53</v>
      </c>
      <c r="G24" s="26" t="s">
        <v>93</v>
      </c>
      <c r="H24" s="26" t="s">
        <v>93</v>
      </c>
      <c r="J24" s="16">
        <f>IF(E24="No Policy",0,IF(E24="Informal Policy",0.25,IF(E24="Partial Written Policy",0.5,IF(E24="Written Policy",0.75,IF(E24="Approved Written Policy",1,"INVALID")))))</f>
        <v>1</v>
      </c>
      <c r="K24" s="16">
        <f>IF(F24="Not Implemented",0,IF(F24="Parts of Policy Implemented",0.25,IF(F24="Implemented on Some Systems",0.5,IF(F24="Implemented on Most Systems",0.75,IF(F24="Implemented on All Systems",1,"INVALID")))))</f>
        <v>1</v>
      </c>
      <c r="L24" s="16"/>
      <c r="M24" s="16"/>
      <c r="N24" s="3">
        <v>0</v>
      </c>
      <c r="R24" s="39" t="s">
        <v>378</v>
      </c>
      <c r="S24" s="3" t="s">
        <v>382</v>
      </c>
      <c r="T24" s="40" t="s">
        <v>381</v>
      </c>
    </row>
    <row r="25" spans="1:20" ht="28.8">
      <c r="A25" s="35">
        <v>17.5</v>
      </c>
      <c r="B25" s="20" t="s">
        <v>142</v>
      </c>
      <c r="C25" s="5" t="s">
        <v>89</v>
      </c>
      <c r="D25" s="5" t="s">
        <v>14</v>
      </c>
      <c r="E25" s="6" t="s">
        <v>49</v>
      </c>
      <c r="F25" s="6" t="s">
        <v>53</v>
      </c>
      <c r="G25" s="26" t="s">
        <v>93</v>
      </c>
      <c r="H25" s="26" t="s">
        <v>93</v>
      </c>
      <c r="J25" s="16">
        <f>IF(E25="No Policy",0,IF(E25="Informal Policy",0.25,IF(E25="Partial Written Policy",0.5,IF(E25="Written Policy",0.75,IF(E25="Approved Written Policy",1,"INVALID")))))</f>
        <v>1</v>
      </c>
      <c r="K25" s="16">
        <f>IF(F25="Not Implemented",0,IF(F25="Parts of Policy Implemented",0.25,IF(F25="Implemented on Some Systems",0.5,IF(F25="Implemented on Most Systems",0.75,IF(F25="Implemented on All Systems",1,"INVALID")))))</f>
        <v>1</v>
      </c>
      <c r="L25" s="16"/>
      <c r="M25" s="16"/>
      <c r="N25" s="3">
        <v>0</v>
      </c>
    </row>
    <row r="26" spans="1:20" ht="47.25" customHeight="1">
      <c r="A26" s="35">
        <v>17.600000000000001</v>
      </c>
      <c r="B26" s="20" t="s">
        <v>143</v>
      </c>
      <c r="C26" s="5" t="s">
        <v>89</v>
      </c>
      <c r="D26" s="5" t="s">
        <v>14</v>
      </c>
      <c r="E26" s="6" t="s">
        <v>49</v>
      </c>
      <c r="F26" s="6" t="s">
        <v>53</v>
      </c>
      <c r="G26" s="26" t="s">
        <v>93</v>
      </c>
      <c r="H26" s="26" t="s">
        <v>93</v>
      </c>
      <c r="J26" s="16">
        <f>IF(E26="No Policy",0,IF(E26="Informal Policy",0.25,IF(E26="Partial Written Policy",0.5,IF(E26="Written Policy",0.75,IF(E26="Approved Written Policy",1,"INVALID")))))</f>
        <v>1</v>
      </c>
      <c r="K26" s="16">
        <f>IF(F26="Not Implemented",0,IF(F26="Parts of Policy Implemented",0.25,IF(F26="Implemented on Some Systems",0.5,IF(F26="Implemented on Most Systems",0.75,IF(F26="Implemented on All Systems",1,"INVALID")))))</f>
        <v>1</v>
      </c>
      <c r="L26" s="16"/>
      <c r="M26" s="16"/>
      <c r="N26" s="3">
        <v>0</v>
      </c>
      <c r="R26" s="39" t="s">
        <v>378</v>
      </c>
      <c r="S26" s="3" t="s">
        <v>377</v>
      </c>
      <c r="T26" s="40" t="s">
        <v>380</v>
      </c>
    </row>
    <row r="27" spans="1:20" ht="28.8">
      <c r="A27" s="7">
        <v>17.7</v>
      </c>
      <c r="B27" s="20" t="s">
        <v>144</v>
      </c>
      <c r="C27" s="5" t="s">
        <v>89</v>
      </c>
      <c r="D27" s="5" t="s">
        <v>14</v>
      </c>
      <c r="E27" s="6" t="s">
        <v>49</v>
      </c>
      <c r="F27" s="6" t="s">
        <v>53</v>
      </c>
      <c r="G27" s="26" t="s">
        <v>93</v>
      </c>
      <c r="H27" s="26" t="s">
        <v>93</v>
      </c>
      <c r="J27" s="16">
        <f t="shared" si="0"/>
        <v>1</v>
      </c>
      <c r="K27" s="16">
        <f t="shared" si="1"/>
        <v>1</v>
      </c>
      <c r="L27" s="16"/>
      <c r="M27" s="16"/>
      <c r="N27" s="3">
        <v>0</v>
      </c>
    </row>
    <row r="28" spans="1:20" ht="43.2">
      <c r="A28" s="7">
        <v>17.8</v>
      </c>
      <c r="B28" s="20" t="s">
        <v>145</v>
      </c>
      <c r="C28" s="5" t="s">
        <v>89</v>
      </c>
      <c r="D28" s="5" t="s">
        <v>14</v>
      </c>
      <c r="E28" s="6" t="s">
        <v>49</v>
      </c>
      <c r="F28" s="6" t="s">
        <v>53</v>
      </c>
      <c r="G28" s="26" t="s">
        <v>93</v>
      </c>
      <c r="H28" s="26" t="s">
        <v>93</v>
      </c>
      <c r="J28" s="16">
        <f t="shared" si="0"/>
        <v>1</v>
      </c>
      <c r="K28" s="16">
        <f t="shared" si="1"/>
        <v>1</v>
      </c>
      <c r="L28" s="16"/>
      <c r="M28" s="16"/>
      <c r="N28" s="3">
        <v>0</v>
      </c>
    </row>
    <row r="29" spans="1:20" ht="28.8">
      <c r="A29" s="7">
        <v>17.899999999999999</v>
      </c>
      <c r="B29" s="20" t="s">
        <v>146</v>
      </c>
      <c r="C29" s="5" t="s">
        <v>89</v>
      </c>
      <c r="D29" s="5" t="s">
        <v>14</v>
      </c>
      <c r="E29" s="6" t="s">
        <v>49</v>
      </c>
      <c r="F29" s="6" t="s">
        <v>53</v>
      </c>
      <c r="G29" s="26" t="s">
        <v>93</v>
      </c>
      <c r="H29" s="26" t="s">
        <v>93</v>
      </c>
      <c r="J29" s="16">
        <f t="shared" si="0"/>
        <v>1</v>
      </c>
      <c r="K29" s="16">
        <f t="shared" si="1"/>
        <v>1</v>
      </c>
      <c r="L29" s="16"/>
      <c r="M29" s="16"/>
      <c r="N29" s="3">
        <v>0</v>
      </c>
    </row>
    <row r="30" spans="1:20">
      <c r="N30" s="3">
        <f>AVERAGE(N21:N29)</f>
        <v>0</v>
      </c>
      <c r="O30" s="36" t="s">
        <v>428</v>
      </c>
    </row>
    <row r="31" spans="1:20">
      <c r="D31" s="2" t="s">
        <v>17</v>
      </c>
      <c r="F31" s="17">
        <f>AVERAGE(J21:J29)</f>
        <v>1</v>
      </c>
      <c r="G31" s="17">
        <f>1-F31</f>
        <v>0</v>
      </c>
      <c r="O31" s="5" t="s">
        <v>17</v>
      </c>
      <c r="P31" s="17">
        <f>AVERAGE(J23, J24)</f>
        <v>1</v>
      </c>
      <c r="Q31" s="17">
        <f>1-P31</f>
        <v>0</v>
      </c>
    </row>
    <row r="32" spans="1:20">
      <c r="D32" s="5" t="s">
        <v>3</v>
      </c>
      <c r="E32" s="5"/>
      <c r="F32" s="17">
        <f>AVERAGE(K21:K29)</f>
        <v>1</v>
      </c>
      <c r="G32" s="17">
        <f>1-F32</f>
        <v>0</v>
      </c>
      <c r="O32" s="5" t="s">
        <v>3</v>
      </c>
      <c r="P32" s="17">
        <f>AVERAGE(K23, K24)</f>
        <v>1</v>
      </c>
      <c r="Q32" s="17">
        <f>1-P32</f>
        <v>0</v>
      </c>
      <c r="S32" s="5"/>
    </row>
    <row r="33" spans="1:19">
      <c r="D33" s="5" t="s">
        <v>6</v>
      </c>
      <c r="E33" s="5"/>
      <c r="F33" s="17">
        <f>AVERAGE(F29:F32)</f>
        <v>1</v>
      </c>
      <c r="G33" s="17">
        <f>1-F33</f>
        <v>0</v>
      </c>
      <c r="O33" s="5" t="s">
        <v>6</v>
      </c>
      <c r="P33" s="17">
        <f>AVERAGE(P31:P32)</f>
        <v>1</v>
      </c>
      <c r="Q33" s="17">
        <f>1-P33</f>
        <v>0</v>
      </c>
      <c r="S33" s="5"/>
    </row>
    <row r="34" spans="1:19">
      <c r="O34" s="5"/>
      <c r="P34" s="17"/>
      <c r="Q34" s="17"/>
      <c r="S34" s="5"/>
    </row>
    <row r="35" spans="1:19">
      <c r="A35" s="37" t="s">
        <v>43</v>
      </c>
      <c r="B35" s="37"/>
      <c r="C35" s="37"/>
      <c r="D35" s="37"/>
      <c r="E35" s="37"/>
      <c r="F35" s="37"/>
      <c r="G35" s="37"/>
      <c r="H35" s="37"/>
      <c r="I35" s="37"/>
      <c r="J35" s="37"/>
      <c r="K35" s="37"/>
      <c r="L35" s="37"/>
      <c r="M35" s="37"/>
      <c r="N35" s="37"/>
      <c r="S35" s="5"/>
    </row>
  </sheetData>
  <mergeCells count="1">
    <mergeCell ref="A1:H1"/>
  </mergeCells>
  <hyperlinks>
    <hyperlink ref="A35" r:id="rId1" display="http://creativecommons.org/licenses/by-sa/4.0/"/>
  </hyperlinks>
  <pageMargins left="0.7" right="0.7" top="0.75" bottom="0.75" header="0.3" footer="0.3"/>
  <pageSetup scale="2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26" operator="equal" id="{9660D30D-D7AF-4A88-8F2F-AA724159B21A}">
            <xm:f>Values!$A$8</xm:f>
            <x14:dxf>
              <fill>
                <patternFill>
                  <bgColor rgb="FF27AE60"/>
                </patternFill>
              </fill>
            </x14:dxf>
          </x14:cfRule>
          <x14:cfRule type="cellIs" priority="27" operator="equal" id="{82B704AF-3FA1-4099-912A-BE21B3237BE0}">
            <xm:f>Values!$A$7</xm:f>
            <x14:dxf>
              <fill>
                <patternFill>
                  <bgColor rgb="FFF1C40F"/>
                </patternFill>
              </fill>
            </x14:dxf>
          </x14:cfRule>
          <x14:cfRule type="cellIs" priority="28" operator="equal" id="{A7969004-23D0-4348-82A3-7740343602ED}">
            <xm:f>Values!$A$6</xm:f>
            <x14:dxf>
              <fill>
                <patternFill>
                  <bgColor rgb="FFF39C12"/>
                </patternFill>
              </fill>
            </x14:dxf>
          </x14:cfRule>
          <x14:cfRule type="cellIs" priority="29" operator="equal" id="{6CE34D6F-E3DB-48CA-A44E-2ECF13968A2D}">
            <xm:f>Values!$A$5</xm:f>
            <x14:dxf>
              <fill>
                <patternFill>
                  <bgColor rgb="FFE67E22"/>
                </patternFill>
              </fill>
            </x14:dxf>
          </x14:cfRule>
          <x14:cfRule type="cellIs" priority="30" operator="equal" id="{5073183F-F336-482C-B7B8-FAC73A60E762}">
            <xm:f>Values!$A$4</xm:f>
            <x14:dxf>
              <fill>
                <patternFill>
                  <bgColor rgb="FFE74C3C"/>
                </patternFill>
              </fill>
            </x14:dxf>
          </x14:cfRule>
          <xm:sqref>E21:E22 E27:E29</xm:sqref>
        </x14:conditionalFormatting>
        <x14:conditionalFormatting xmlns:xm="http://schemas.microsoft.com/office/excel/2006/main">
          <x14:cfRule type="cellIs" priority="11" operator="equal" id="{3B4A31BA-906E-454D-944C-4DA732988634}">
            <xm:f>Values!$A$15</xm:f>
            <x14:dxf>
              <fill>
                <patternFill>
                  <bgColor rgb="FF27AE60"/>
                </patternFill>
              </fill>
            </x14:dxf>
          </x14:cfRule>
          <x14:cfRule type="cellIs" priority="22" operator="equal" id="{8006AF8F-E774-4E31-8874-555786E3017F}">
            <xm:f>Values!$A$14</xm:f>
            <x14:dxf>
              <fill>
                <patternFill>
                  <bgColor rgb="FFF1C40F"/>
                </patternFill>
              </fill>
            </x14:dxf>
          </x14:cfRule>
          <x14:cfRule type="cellIs" priority="23" operator="equal" id="{EF2498F8-AC26-430D-932A-48D3C9778F12}">
            <xm:f>Values!$A$13</xm:f>
            <x14:dxf>
              <fill>
                <patternFill>
                  <bgColor rgb="FFF39C12"/>
                </patternFill>
              </fill>
            </x14:dxf>
          </x14:cfRule>
          <x14:cfRule type="cellIs" priority="24" operator="equal" id="{623BF842-95DA-4C05-9FC7-D49F1BC2457F}">
            <xm:f>Values!$A$12</xm:f>
            <x14:dxf>
              <fill>
                <patternFill>
                  <bgColor rgb="FFE67E22"/>
                </patternFill>
              </fill>
            </x14:dxf>
          </x14:cfRule>
          <x14:cfRule type="cellIs" priority="25" operator="equal" id="{9054AB74-75A1-432C-BA3F-11F8DD226376}">
            <xm:f>Values!$A$11</xm:f>
            <x14:dxf>
              <fill>
                <patternFill>
                  <bgColor rgb="FFE74C3C"/>
                </patternFill>
              </fill>
            </x14:dxf>
          </x14:cfRule>
          <xm:sqref>F21:F22 F27:F29</xm:sqref>
        </x14:conditionalFormatting>
        <x14:conditionalFormatting xmlns:xm="http://schemas.microsoft.com/office/excel/2006/main">
          <x14:cfRule type="cellIs" priority="6" operator="equal" id="{8A2DF1D7-8BE7-432E-A9BB-403CAD006757}">
            <xm:f>Values!$A$8</xm:f>
            <x14:dxf>
              <fill>
                <patternFill>
                  <bgColor rgb="FF27AE60"/>
                </patternFill>
              </fill>
            </x14:dxf>
          </x14:cfRule>
          <x14:cfRule type="cellIs" priority="7" operator="equal" id="{A2B6B65E-7AA1-4D04-B12C-8F8F319A8833}">
            <xm:f>Values!$A$7</xm:f>
            <x14:dxf>
              <fill>
                <patternFill>
                  <bgColor rgb="FFF1C40F"/>
                </patternFill>
              </fill>
            </x14:dxf>
          </x14:cfRule>
          <x14:cfRule type="cellIs" priority="8" operator="equal" id="{2283F319-FE3D-448F-956C-67A1917C4BF0}">
            <xm:f>Values!$A$6</xm:f>
            <x14:dxf>
              <fill>
                <patternFill>
                  <bgColor rgb="FFF39C12"/>
                </patternFill>
              </fill>
            </x14:dxf>
          </x14:cfRule>
          <x14:cfRule type="cellIs" priority="9" operator="equal" id="{553FAF4D-0930-4AC9-A99E-7B52DF8B6868}">
            <xm:f>Values!$A$5</xm:f>
            <x14:dxf>
              <fill>
                <patternFill>
                  <bgColor rgb="FFE67E22"/>
                </patternFill>
              </fill>
            </x14:dxf>
          </x14:cfRule>
          <x14:cfRule type="cellIs" priority="10" operator="equal" id="{CC4A825E-DA63-45BE-8E08-E8A8E98EA37F}">
            <xm:f>Values!$A$4</xm:f>
            <x14:dxf>
              <fill>
                <patternFill>
                  <bgColor rgb="FFE74C3C"/>
                </patternFill>
              </fill>
            </x14:dxf>
          </x14:cfRule>
          <xm:sqref>E23:E26</xm:sqref>
        </x14:conditionalFormatting>
        <x14:conditionalFormatting xmlns:xm="http://schemas.microsoft.com/office/excel/2006/main">
          <x14:cfRule type="cellIs" priority="1" operator="equal" id="{86FF2E0A-CCED-4ED2-B834-BFCE2E2CB21D}">
            <xm:f>Values!$A$15</xm:f>
            <x14:dxf>
              <fill>
                <patternFill>
                  <bgColor rgb="FF27AE60"/>
                </patternFill>
              </fill>
            </x14:dxf>
          </x14:cfRule>
          <x14:cfRule type="cellIs" priority="2" operator="equal" id="{DEDF3868-F64F-44FD-9CFD-9D9667B76365}">
            <xm:f>Values!$A$14</xm:f>
            <x14:dxf>
              <fill>
                <patternFill>
                  <bgColor rgb="FFF1C40F"/>
                </patternFill>
              </fill>
            </x14:dxf>
          </x14:cfRule>
          <x14:cfRule type="cellIs" priority="3" operator="equal" id="{75F27265-9B04-4C54-A520-AE6FF988858E}">
            <xm:f>Values!$A$13</xm:f>
            <x14:dxf>
              <fill>
                <patternFill>
                  <bgColor rgb="FFF39C12"/>
                </patternFill>
              </fill>
            </x14:dxf>
          </x14:cfRule>
          <x14:cfRule type="cellIs" priority="4" operator="equal" id="{459865A9-8B36-4C2A-B8CF-F1E3DC55A865}">
            <xm:f>Values!$A$12</xm:f>
            <x14:dxf>
              <fill>
                <patternFill>
                  <bgColor rgb="FFE67E22"/>
                </patternFill>
              </fill>
            </x14:dxf>
          </x14:cfRule>
          <x14:cfRule type="cellIs" priority="5" operator="equal" id="{C3A877BB-358F-4368-BC1C-C9E543E24FB0}">
            <xm:f>Values!$A$11</xm:f>
            <x14:dxf>
              <fill>
                <patternFill>
                  <bgColor rgb="FFE74C3C"/>
                </patternFill>
              </fill>
            </x14:dxf>
          </x14:cfRule>
          <xm:sqref>F23:F26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Values!$A$11:$A$15</xm:f>
          </x14:formula1>
          <xm:sqref>F21:F29</xm:sqref>
        </x14:dataValidation>
        <x14:dataValidation type="list" allowBlank="1" showInputMessage="1" showErrorMessage="1">
          <x14:formula1>
            <xm:f>Values!$A$4:$A$8</xm:f>
          </x14:formula1>
          <xm:sqref>E21:E29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2"/>
  <sheetViews>
    <sheetView zoomScale="90" zoomScaleNormal="90" workbookViewId="0">
      <selection activeCell="C5" sqref="C5"/>
    </sheetView>
  </sheetViews>
  <sheetFormatPr defaultRowHeight="14.4"/>
  <cols>
    <col min="1" max="1" width="13.33203125" bestFit="1" customWidth="1"/>
    <col min="2" max="2" width="23.6640625" customWidth="1"/>
    <col min="18" max="18" width="10.5546875" bestFit="1" customWidth="1"/>
    <col min="19" max="19" width="7.6640625" bestFit="1" customWidth="1"/>
    <col min="20" max="20" width="7.6640625" style="3" bestFit="1" customWidth="1"/>
    <col min="21" max="21" width="57" bestFit="1" customWidth="1"/>
    <col min="22" max="22" width="14.6640625" bestFit="1" customWidth="1"/>
  </cols>
  <sheetData>
    <row r="1" spans="1:27" s="3" customFormat="1" ht="59.7" customHeight="1">
      <c r="A1" s="64" t="s">
        <v>179</v>
      </c>
      <c r="B1" s="64"/>
      <c r="C1" s="64"/>
      <c r="D1" s="64"/>
      <c r="E1" s="64"/>
      <c r="F1" s="64"/>
      <c r="G1" s="64"/>
      <c r="H1" s="64"/>
      <c r="I1" s="64"/>
      <c r="J1" s="64"/>
      <c r="K1" s="64"/>
      <c r="L1" s="64"/>
      <c r="M1" s="64"/>
      <c r="N1" s="64"/>
      <c r="O1" s="64"/>
      <c r="P1" s="64"/>
      <c r="R1" s="54"/>
      <c r="S1" s="54" t="s">
        <v>480</v>
      </c>
      <c r="T1" s="54" t="s">
        <v>483</v>
      </c>
      <c r="U1" s="33" t="s">
        <v>476</v>
      </c>
      <c r="V1" s="33" t="s">
        <v>484</v>
      </c>
      <c r="W1" s="33"/>
      <c r="X1" s="54" t="s">
        <v>482</v>
      </c>
      <c r="Y1" s="54" t="s">
        <v>481</v>
      </c>
      <c r="Z1" s="33"/>
      <c r="AA1" s="33"/>
    </row>
    <row r="2" spans="1:27" s="3" customFormat="1">
      <c r="R2" s="55" t="s">
        <v>97</v>
      </c>
      <c r="S2" s="56">
        <v>0.125</v>
      </c>
      <c r="T2" s="56">
        <f>'CC # 0.0'!H26</f>
        <v>0</v>
      </c>
      <c r="U2" s="57">
        <v>0.75</v>
      </c>
      <c r="V2" s="33">
        <f>'CC # 0.0'!P25</f>
        <v>3</v>
      </c>
      <c r="W2" s="33"/>
      <c r="X2" s="45">
        <f>'CC # 0.0'!T26</f>
        <v>0</v>
      </c>
      <c r="Y2" s="57">
        <v>0.2</v>
      </c>
      <c r="Z2" s="33" t="s">
        <v>472</v>
      </c>
      <c r="AA2" s="33"/>
    </row>
    <row r="3" spans="1:27">
      <c r="A3" s="23" t="s">
        <v>24</v>
      </c>
      <c r="B3" s="23" t="s">
        <v>117</v>
      </c>
      <c r="C3" s="23" t="s">
        <v>25</v>
      </c>
      <c r="R3" s="55" t="s">
        <v>98</v>
      </c>
      <c r="S3" s="57">
        <v>2.5000000000000001E-2</v>
      </c>
      <c r="T3" s="56" t="e">
        <f>'CC # 01.0'!H96</f>
        <v>#REF!</v>
      </c>
      <c r="U3" s="57">
        <v>0</v>
      </c>
      <c r="V3" s="33">
        <f>'CC # 01.0'!L100</f>
        <v>2</v>
      </c>
      <c r="W3" s="33"/>
      <c r="X3" s="45">
        <f>'CC # 01.0'!P96</f>
        <v>0</v>
      </c>
      <c r="Y3" s="57">
        <v>0</v>
      </c>
      <c r="Z3" s="33" t="s">
        <v>473</v>
      </c>
      <c r="AA3" s="33"/>
    </row>
    <row r="4" spans="1:27">
      <c r="A4" s="11" t="s">
        <v>31</v>
      </c>
      <c r="B4" t="s">
        <v>19</v>
      </c>
      <c r="C4" s="10">
        <f>AVERAGE('CC # 0.0:CSC #20'!J:J)</f>
        <v>0.61269841269841274</v>
      </c>
      <c r="R4" s="55" t="s">
        <v>99</v>
      </c>
      <c r="S4" s="56">
        <v>0.21428571428571427</v>
      </c>
      <c r="T4" s="56">
        <f>'CC # 02.0'!H46</f>
        <v>0</v>
      </c>
      <c r="U4" s="57">
        <v>0.28999999999999998</v>
      </c>
      <c r="V4" s="33">
        <f>'CC # 02.0'!P44</f>
        <v>2.5</v>
      </c>
      <c r="W4" s="33"/>
      <c r="X4" s="45" t="e">
        <f>'CC # 02.0'!S47</f>
        <v>#REF!</v>
      </c>
      <c r="Y4" s="57">
        <v>0.25</v>
      </c>
      <c r="Z4" s="33" t="s">
        <v>474</v>
      </c>
      <c r="AA4" s="33"/>
    </row>
    <row r="5" spans="1:27">
      <c r="A5" s="11" t="s">
        <v>30</v>
      </c>
      <c r="B5" t="s">
        <v>20</v>
      </c>
      <c r="C5" s="10">
        <f>AVERAGE('CC # 0.0:CC # 04.0'!K:K)</f>
        <v>0</v>
      </c>
      <c r="R5" s="55" t="s">
        <v>100</v>
      </c>
      <c r="S5" s="56">
        <v>0.27777777777777779</v>
      </c>
      <c r="T5" s="56">
        <f>'CC # 03.0'!H32</f>
        <v>0</v>
      </c>
      <c r="U5" s="57">
        <v>0.33</v>
      </c>
      <c r="V5" s="33">
        <f>'CC # 03.0'!P30</f>
        <v>0</v>
      </c>
      <c r="W5" s="33"/>
      <c r="X5" s="45" t="e">
        <f>'CC # 03.0'!S33</f>
        <v>#REF!</v>
      </c>
      <c r="Y5" s="57">
        <v>0.58333333333333337</v>
      </c>
      <c r="Z5" s="33" t="s">
        <v>475</v>
      </c>
      <c r="AA5" s="33"/>
    </row>
    <row r="6" spans="1:27">
      <c r="A6" s="11" t="s">
        <v>29</v>
      </c>
      <c r="B6" t="s">
        <v>23</v>
      </c>
      <c r="C6" s="10">
        <f>AVERAGE('CC # 05.0:CSC #20'!K:K)</f>
        <v>1</v>
      </c>
      <c r="R6" s="55" t="s">
        <v>101</v>
      </c>
      <c r="S6" s="56">
        <v>0.35</v>
      </c>
      <c r="T6" s="56">
        <f>'CC # 04.0'!H27</f>
        <v>0</v>
      </c>
      <c r="U6" s="57">
        <v>0.4</v>
      </c>
      <c r="V6" s="33">
        <f>'CC # 04.0'!O25</f>
        <v>2</v>
      </c>
      <c r="W6" s="33"/>
      <c r="X6" s="45" t="e">
        <f>'CC # 04.0'!R28</f>
        <v>#REF!</v>
      </c>
      <c r="Y6" s="57">
        <v>0.25</v>
      </c>
      <c r="Z6" s="33" t="s">
        <v>456</v>
      </c>
      <c r="AA6" s="33"/>
    </row>
    <row r="7" spans="1:27">
      <c r="A7" s="11" t="s">
        <v>18</v>
      </c>
      <c r="B7" t="s">
        <v>21</v>
      </c>
      <c r="C7" s="10">
        <f>AVERAGE('CC # 0.0:CSC #20'!L:L)</f>
        <v>0.14559386973180077</v>
      </c>
      <c r="R7" s="55" t="s">
        <v>102</v>
      </c>
      <c r="S7" s="56">
        <v>0.4375</v>
      </c>
      <c r="T7" s="56">
        <f>'CC # 05.0'!H50</f>
        <v>0</v>
      </c>
      <c r="U7" s="57">
        <v>0.5</v>
      </c>
      <c r="V7" s="33">
        <f>'CC # 05.0'!P48</f>
        <v>3</v>
      </c>
      <c r="W7" s="33"/>
      <c r="X7" s="45" t="e">
        <f>'CC # 05.0'!S50</f>
        <v>#REF!</v>
      </c>
      <c r="Y7" s="57">
        <v>0.5</v>
      </c>
      <c r="Z7" s="33" t="s">
        <v>457</v>
      </c>
      <c r="AA7" s="33"/>
    </row>
    <row r="8" spans="1:27">
      <c r="A8" s="11" t="s">
        <v>28</v>
      </c>
      <c r="B8" t="s">
        <v>22</v>
      </c>
      <c r="C8" s="10" t="e">
        <f>AVERAGE('CC # 0.0:CSC #20'!M:M)</f>
        <v>#REF!</v>
      </c>
      <c r="R8" s="55" t="s">
        <v>103</v>
      </c>
      <c r="S8" s="56">
        <v>0.32500000000000001</v>
      </c>
      <c r="T8" s="56">
        <f>'CC # 06.0'!H47</f>
        <v>0</v>
      </c>
      <c r="U8" s="57">
        <v>0.2</v>
      </c>
      <c r="V8" s="33">
        <f>'CC # 06.0'!P45</f>
        <v>0</v>
      </c>
      <c r="W8" s="33"/>
      <c r="X8" s="45" t="e">
        <f>'CC # 06.0'!S47</f>
        <v>#REF!</v>
      </c>
      <c r="Y8" s="57">
        <v>0.875</v>
      </c>
      <c r="Z8" s="33" t="s">
        <v>458</v>
      </c>
      <c r="AA8" s="33"/>
    </row>
    <row r="9" spans="1:27">
      <c r="A9" s="11"/>
      <c r="B9" s="3"/>
      <c r="C9" s="10"/>
      <c r="R9" s="55" t="s">
        <v>104</v>
      </c>
      <c r="S9" s="56">
        <v>0.3125</v>
      </c>
      <c r="T9" s="56">
        <f>'CC # 07.0'!H36</f>
        <v>0</v>
      </c>
      <c r="U9" s="57">
        <v>0.63</v>
      </c>
      <c r="V9" s="33">
        <f>'CC # 07.0'!P34</f>
        <v>3</v>
      </c>
      <c r="W9" s="33"/>
      <c r="X9" s="45" t="e">
        <f>'CC # 07.0'!S36</f>
        <v>#REF!</v>
      </c>
      <c r="Y9" s="57">
        <v>0.41666666666666669</v>
      </c>
      <c r="Z9" s="33" t="s">
        <v>459</v>
      </c>
      <c r="AA9" s="33"/>
    </row>
    <row r="10" spans="1:27" ht="18">
      <c r="A10" s="25" t="s">
        <v>485</v>
      </c>
      <c r="B10" s="25" t="s">
        <v>27</v>
      </c>
      <c r="C10" s="32">
        <f>[1]Dashboard!$C$10</f>
        <v>1.076117960986382</v>
      </c>
      <c r="R10" s="55" t="s">
        <v>105</v>
      </c>
      <c r="S10" s="56">
        <v>0.1</v>
      </c>
      <c r="T10" s="56">
        <f>'CC # 08.0'!H51</f>
        <v>0</v>
      </c>
      <c r="U10" s="57">
        <v>0.8</v>
      </c>
      <c r="V10" s="33">
        <f>'CC # 08.0'!P49</f>
        <v>2</v>
      </c>
      <c r="W10" s="33"/>
      <c r="X10" s="45">
        <f>'CC # 08.0'!S51</f>
        <v>0</v>
      </c>
      <c r="Y10" s="57">
        <v>0.125</v>
      </c>
      <c r="Z10" s="33" t="s">
        <v>460</v>
      </c>
      <c r="AA10" s="33"/>
    </row>
    <row r="11" spans="1:27">
      <c r="C11" s="2"/>
      <c r="R11" s="55" t="s">
        <v>106</v>
      </c>
      <c r="S11" s="56">
        <v>0.95</v>
      </c>
      <c r="T11" s="56">
        <f>'CC # 09.0'!H107</f>
        <v>0</v>
      </c>
      <c r="U11" s="57">
        <v>0.6</v>
      </c>
      <c r="V11" s="33">
        <f>'CC # 09.0'!P105</f>
        <v>0</v>
      </c>
      <c r="W11" s="33"/>
      <c r="X11" s="45">
        <f>'CC # 09.0'!S107</f>
        <v>0</v>
      </c>
      <c r="Y11" s="57">
        <v>0.91666666666666663</v>
      </c>
      <c r="Z11" s="33" t="s">
        <v>461</v>
      </c>
      <c r="AA11" s="33"/>
    </row>
    <row r="12" spans="1:27" ht="18">
      <c r="A12" s="25" t="s">
        <v>479</v>
      </c>
      <c r="B12" s="25" t="s">
        <v>27</v>
      </c>
      <c r="C12" s="32" t="e">
        <f>SUM(C4:C8)</f>
        <v>#REF!</v>
      </c>
      <c r="R12" s="55" t="s">
        <v>107</v>
      </c>
      <c r="S12" s="56">
        <v>0.17857142857142858</v>
      </c>
      <c r="T12" s="56" t="e">
        <f>'CC # 10.0'!H56</f>
        <v>#REF!</v>
      </c>
      <c r="U12" s="57">
        <v>0.71</v>
      </c>
      <c r="V12" s="33">
        <f>'CC # 10.0'!L54</f>
        <v>0</v>
      </c>
      <c r="W12" s="33"/>
      <c r="X12" s="45" t="e">
        <f>'CC # 10.0'!O56</f>
        <v>#REF!</v>
      </c>
      <c r="Y12" s="57">
        <v>0.1</v>
      </c>
      <c r="Z12" s="33" t="s">
        <v>462</v>
      </c>
      <c r="AA12" s="33"/>
    </row>
    <row r="13" spans="1:27">
      <c r="B13" t="s">
        <v>26</v>
      </c>
      <c r="R13" s="55" t="s">
        <v>108</v>
      </c>
      <c r="S13" s="56">
        <v>0.3125</v>
      </c>
      <c r="T13" s="56" t="e">
        <f>'CC # 11.0'!H35</f>
        <v>#REF!</v>
      </c>
      <c r="U13" s="57">
        <v>0.33</v>
      </c>
      <c r="V13" s="33">
        <f>'CC # 11.0'!L33</f>
        <v>2.5</v>
      </c>
      <c r="W13" s="33"/>
      <c r="X13" s="45" t="e">
        <f>'CC # 11.0'!O35</f>
        <v>#REF!</v>
      </c>
      <c r="Y13" s="57">
        <v>0.125</v>
      </c>
      <c r="Z13" s="33" t="s">
        <v>463</v>
      </c>
      <c r="AA13" s="33"/>
    </row>
    <row r="14" spans="1:27">
      <c r="D14" s="3"/>
      <c r="E14" s="3"/>
      <c r="F14" s="3"/>
      <c r="G14" s="3"/>
      <c r="H14" s="3"/>
      <c r="I14" s="3"/>
      <c r="J14" s="3"/>
      <c r="K14" s="3"/>
      <c r="L14" s="3"/>
      <c r="M14" s="3"/>
      <c r="N14" s="3"/>
      <c r="O14" s="3"/>
      <c r="P14" s="3"/>
      <c r="R14" s="55" t="s">
        <v>109</v>
      </c>
      <c r="S14" s="56">
        <v>0.1111111111111111</v>
      </c>
      <c r="T14" s="56" t="e">
        <f>'CC # 12.0'!H34</f>
        <v>#REF!</v>
      </c>
      <c r="U14" s="57">
        <v>0.67</v>
      </c>
      <c r="V14" s="33">
        <f>'CC # 12.0'!L32</f>
        <v>2.5</v>
      </c>
      <c r="W14" s="33"/>
      <c r="X14" s="45" t="e">
        <f>'CC # 12.0'!O34</f>
        <v>#REF!</v>
      </c>
      <c r="Y14" s="57">
        <v>0.16666666666666666</v>
      </c>
      <c r="Z14" s="33" t="s">
        <v>464</v>
      </c>
      <c r="AA14" s="33"/>
    </row>
    <row r="15" spans="1:27" ht="18">
      <c r="A15" s="25" t="s">
        <v>477</v>
      </c>
      <c r="B15" s="32"/>
      <c r="C15" s="32">
        <v>1.4</v>
      </c>
      <c r="D15" s="3"/>
      <c r="E15" s="3"/>
      <c r="F15" s="3"/>
      <c r="G15" s="3"/>
      <c r="H15" s="3"/>
      <c r="I15" s="3"/>
      <c r="J15" s="3"/>
      <c r="K15" s="3"/>
      <c r="L15" s="3"/>
      <c r="M15" s="3"/>
      <c r="N15" s="3"/>
      <c r="O15" s="3"/>
      <c r="P15" s="3"/>
      <c r="R15" s="55" t="s">
        <v>110</v>
      </c>
      <c r="S15" s="56">
        <v>0.25</v>
      </c>
      <c r="T15" s="56" t="e">
        <f>'CC # 13.0'!H50</f>
        <v>#REF!</v>
      </c>
      <c r="U15" s="57">
        <v>0.56000000000000005</v>
      </c>
      <c r="V15" s="33">
        <f>'CC # 13.0'!L48</f>
        <v>3</v>
      </c>
      <c r="W15" s="33"/>
      <c r="X15" s="45" t="e">
        <f>'CC # 13.0'!O50</f>
        <v>#REF!</v>
      </c>
      <c r="Y15" s="57">
        <v>0.35</v>
      </c>
      <c r="Z15" s="33" t="s">
        <v>465</v>
      </c>
      <c r="AA15" s="33"/>
    </row>
    <row r="16" spans="1:27">
      <c r="A16" s="3"/>
      <c r="B16" s="3"/>
      <c r="C16" s="3"/>
      <c r="D16" s="3"/>
      <c r="E16" s="3"/>
      <c r="F16" s="3"/>
      <c r="G16" s="3"/>
      <c r="H16" s="3"/>
      <c r="I16" s="3"/>
      <c r="J16" s="3"/>
      <c r="K16" s="3"/>
      <c r="L16" s="3"/>
      <c r="M16" s="3"/>
      <c r="N16" s="3"/>
      <c r="O16" s="3"/>
      <c r="P16" s="3"/>
      <c r="R16" s="55" t="s">
        <v>111</v>
      </c>
      <c r="S16" s="56">
        <v>0.2</v>
      </c>
      <c r="T16" s="56" t="e">
        <f>'CSC #15'!F33</f>
        <v>#REF!</v>
      </c>
      <c r="U16" s="57">
        <v>0.7</v>
      </c>
      <c r="V16" s="33">
        <f>'CSC #15'!J31</f>
        <v>2</v>
      </c>
      <c r="W16" s="33"/>
      <c r="X16" s="45" t="e">
        <f>'CSC #15'!M33</f>
        <v>#REF!</v>
      </c>
      <c r="Y16" s="57">
        <v>0.21428571428571427</v>
      </c>
      <c r="Z16" s="33" t="s">
        <v>466</v>
      </c>
      <c r="AA16" s="33"/>
    </row>
    <row r="17" spans="1:27">
      <c r="A17" s="3"/>
      <c r="B17" s="3"/>
      <c r="C17" s="3"/>
      <c r="D17" s="3"/>
      <c r="E17" s="3"/>
      <c r="F17" s="3"/>
      <c r="G17" s="3"/>
      <c r="H17" s="3"/>
      <c r="I17" s="3"/>
      <c r="J17" s="3"/>
      <c r="K17" s="3"/>
      <c r="L17" s="3"/>
      <c r="M17" s="3"/>
      <c r="N17" s="3"/>
      <c r="O17" s="3"/>
      <c r="P17" s="3"/>
      <c r="R17" s="55" t="s">
        <v>112</v>
      </c>
      <c r="S17" s="56">
        <v>0.40384615384615385</v>
      </c>
      <c r="T17" s="56" t="e">
        <f>'CSC #16'!F36</f>
        <v>#REF!</v>
      </c>
      <c r="U17" s="57">
        <v>0.46</v>
      </c>
      <c r="V17" s="33">
        <f>'CSC #16'!J34</f>
        <v>2</v>
      </c>
      <c r="W17" s="33"/>
      <c r="X17" s="45" t="e">
        <f>'CSC #16'!M36</f>
        <v>#REF!</v>
      </c>
      <c r="Y17" s="57">
        <v>0.45833333333333331</v>
      </c>
      <c r="Z17" s="33" t="s">
        <v>467</v>
      </c>
      <c r="AA17" s="33"/>
    </row>
    <row r="18" spans="1:27">
      <c r="A18" s="3"/>
      <c r="B18" s="3"/>
      <c r="C18" s="3"/>
      <c r="D18" s="3"/>
      <c r="E18" s="3"/>
      <c r="F18" s="3"/>
      <c r="G18" s="3"/>
      <c r="H18" s="3"/>
      <c r="I18" s="3"/>
      <c r="J18" s="3"/>
      <c r="K18" s="3"/>
      <c r="L18" s="3"/>
      <c r="M18" s="3"/>
      <c r="N18" s="3"/>
      <c r="O18" s="3"/>
      <c r="P18" s="3"/>
      <c r="R18" s="55" t="s">
        <v>113</v>
      </c>
      <c r="S18" s="56">
        <v>1</v>
      </c>
      <c r="T18" s="56">
        <f>'CSC #17'!F32</f>
        <v>1</v>
      </c>
      <c r="U18" s="57">
        <v>0.22</v>
      </c>
      <c r="V18" s="33">
        <f>'CSC #17'!N30</f>
        <v>0</v>
      </c>
      <c r="W18" s="33"/>
      <c r="X18" s="45">
        <f>'CSC #17'!P32</f>
        <v>1</v>
      </c>
      <c r="Y18" s="57">
        <v>1</v>
      </c>
      <c r="Z18" s="33" t="s">
        <v>468</v>
      </c>
      <c r="AA18" s="33"/>
    </row>
    <row r="19" spans="1:27" s="3" customFormat="1">
      <c r="R19" s="55" t="s">
        <v>114</v>
      </c>
      <c r="S19" s="56">
        <v>0.11363636363636363</v>
      </c>
      <c r="T19" s="56" t="e">
        <f>'CSC #18'!F34</f>
        <v>#REF!</v>
      </c>
      <c r="U19" s="57">
        <v>0.55000000000000004</v>
      </c>
      <c r="V19" s="33">
        <f>'CSC #18'!J32</f>
        <v>0</v>
      </c>
      <c r="W19" s="33"/>
      <c r="X19" s="45" t="e">
        <f>'CSC #18'!M34</f>
        <v>#REF!</v>
      </c>
      <c r="Y19" s="57">
        <v>0.20833333333333334</v>
      </c>
      <c r="Z19" s="33" t="s">
        <v>469</v>
      </c>
      <c r="AA19" s="33"/>
    </row>
    <row r="20" spans="1:27">
      <c r="A20" s="3"/>
      <c r="B20" s="3"/>
      <c r="C20" s="3"/>
      <c r="D20" s="3"/>
      <c r="E20" s="3"/>
      <c r="F20" s="3"/>
      <c r="G20" s="3"/>
      <c r="H20" s="3"/>
      <c r="I20" s="3"/>
      <c r="J20" s="3"/>
      <c r="K20" s="3"/>
      <c r="L20" s="3"/>
      <c r="M20" s="3"/>
      <c r="N20" s="3"/>
      <c r="O20" s="3"/>
      <c r="P20" s="3"/>
      <c r="R20" s="55" t="s">
        <v>115</v>
      </c>
      <c r="S20" s="56">
        <v>1</v>
      </c>
      <c r="T20" s="56" t="e">
        <f>'CSC #19'!F31</f>
        <v>#REF!</v>
      </c>
      <c r="U20" s="57">
        <v>0.88</v>
      </c>
      <c r="V20" s="33">
        <f>'CSC #19'!J29</f>
        <v>0.5714285714285714</v>
      </c>
      <c r="W20" s="33"/>
      <c r="X20" s="45" t="e">
        <f>'CSC #19'!M31</f>
        <v>#REF!</v>
      </c>
      <c r="Y20" s="57">
        <v>1</v>
      </c>
      <c r="Z20" s="33" t="s">
        <v>470</v>
      </c>
      <c r="AA20" s="33"/>
    </row>
    <row r="21" spans="1:27" s="3" customFormat="1">
      <c r="D21"/>
      <c r="E21"/>
      <c r="F21"/>
      <c r="G21"/>
      <c r="H21"/>
      <c r="I21"/>
      <c r="J21"/>
      <c r="K21"/>
      <c r="L21"/>
      <c r="M21"/>
      <c r="N21"/>
      <c r="O21"/>
      <c r="P21"/>
      <c r="R21" s="55" t="s">
        <v>116</v>
      </c>
      <c r="S21" s="56">
        <v>0.1875</v>
      </c>
      <c r="T21" s="56" t="e">
        <f>'CSC #20'!F31</f>
        <v>#REF!</v>
      </c>
      <c r="U21" s="57">
        <v>0.5</v>
      </c>
      <c r="V21" s="33">
        <f>'CSC #20'!J29</f>
        <v>0</v>
      </c>
      <c r="W21" s="33"/>
      <c r="X21" s="45" t="e">
        <f>'CSC #20'!M31</f>
        <v>#REF!</v>
      </c>
      <c r="Y21" s="57">
        <v>0.25</v>
      </c>
      <c r="Z21" s="33" t="s">
        <v>471</v>
      </c>
      <c r="AA21" s="33"/>
    </row>
    <row r="22" spans="1:27">
      <c r="A22" s="3"/>
      <c r="B22" s="3"/>
      <c r="C22" s="3"/>
      <c r="R22" s="38"/>
      <c r="S22" s="38"/>
      <c r="T22" s="38"/>
      <c r="U22" s="38"/>
      <c r="V22" s="38"/>
      <c r="W22" s="38"/>
      <c r="X22" s="38"/>
      <c r="Y22" s="38"/>
      <c r="Z22" s="38"/>
      <c r="AA22" s="33"/>
    </row>
    <row r="23" spans="1:27">
      <c r="Q23" s="3"/>
      <c r="R23" s="46" t="s">
        <v>97</v>
      </c>
      <c r="S23" s="47"/>
      <c r="T23" s="47"/>
      <c r="U23" s="48" t="s">
        <v>472</v>
      </c>
      <c r="V23" s="33"/>
      <c r="W23" s="33"/>
      <c r="X23" s="33"/>
      <c r="Y23" s="33"/>
      <c r="Z23" s="33"/>
      <c r="AA23" s="33"/>
    </row>
    <row r="24" spans="1:27" s="3" customFormat="1">
      <c r="A24"/>
      <c r="B24"/>
      <c r="C24"/>
      <c r="D24"/>
      <c r="E24"/>
      <c r="F24"/>
      <c r="G24"/>
      <c r="H24"/>
      <c r="I24"/>
      <c r="J24"/>
      <c r="K24"/>
      <c r="L24"/>
      <c r="M24"/>
      <c r="N24"/>
      <c r="O24"/>
      <c r="P24"/>
      <c r="Q24"/>
      <c r="R24" s="46" t="s">
        <v>98</v>
      </c>
      <c r="S24" s="49"/>
      <c r="T24" s="49"/>
      <c r="U24" s="48" t="s">
        <v>473</v>
      </c>
      <c r="V24" s="33"/>
      <c r="W24" s="33"/>
      <c r="X24" s="33"/>
      <c r="Y24" s="33"/>
      <c r="Z24" s="33"/>
      <c r="AA24" s="33"/>
    </row>
    <row r="25" spans="1:27">
      <c r="Q25" s="3"/>
      <c r="R25" s="46" t="s">
        <v>99</v>
      </c>
      <c r="S25" s="50"/>
      <c r="T25" s="50"/>
      <c r="U25" s="48" t="s">
        <v>474</v>
      </c>
      <c r="V25" s="38"/>
      <c r="W25" s="38"/>
      <c r="X25" s="38"/>
    </row>
    <row r="26" spans="1:27">
      <c r="D26" s="3"/>
      <c r="E26" s="3"/>
      <c r="F26" s="3"/>
      <c r="G26" s="3"/>
      <c r="H26" s="3"/>
      <c r="I26" s="3"/>
      <c r="J26" s="3"/>
      <c r="K26" s="3"/>
      <c r="L26" s="3"/>
      <c r="M26" s="3"/>
      <c r="N26" s="3"/>
      <c r="O26" s="3"/>
      <c r="P26" s="3"/>
      <c r="R26" s="46" t="s">
        <v>100</v>
      </c>
      <c r="S26" s="50"/>
      <c r="T26" s="50"/>
      <c r="U26" s="48" t="s">
        <v>475</v>
      </c>
      <c r="V26" s="38"/>
      <c r="W26" s="38"/>
      <c r="X26" s="38"/>
    </row>
    <row r="27" spans="1:27">
      <c r="R27" s="46" t="s">
        <v>101</v>
      </c>
      <c r="S27" s="50"/>
      <c r="T27" s="50"/>
      <c r="U27" s="48" t="s">
        <v>456</v>
      </c>
      <c r="V27" s="38"/>
      <c r="W27" s="38"/>
      <c r="X27" s="38"/>
    </row>
    <row r="28" spans="1:27">
      <c r="A28" s="3"/>
      <c r="B28" s="3"/>
      <c r="C28" s="3"/>
      <c r="D28" s="3"/>
      <c r="E28" s="3"/>
      <c r="F28" s="3"/>
      <c r="G28" s="3"/>
      <c r="H28" s="3"/>
      <c r="I28" s="3"/>
      <c r="J28" s="3"/>
      <c r="K28" s="3"/>
      <c r="L28" s="3"/>
      <c r="M28" s="3"/>
      <c r="N28" s="3"/>
      <c r="O28" s="3"/>
      <c r="P28" s="3"/>
      <c r="Q28" s="3"/>
      <c r="R28" s="46" t="s">
        <v>102</v>
      </c>
      <c r="S28" s="50"/>
      <c r="T28" s="50"/>
      <c r="U28" s="48" t="s">
        <v>457</v>
      </c>
      <c r="V28" s="38"/>
      <c r="W28" s="38"/>
      <c r="X28" s="38"/>
    </row>
    <row r="29" spans="1:27">
      <c r="R29" s="46" t="s">
        <v>103</v>
      </c>
      <c r="S29" s="50"/>
      <c r="T29" s="50"/>
      <c r="U29" s="48" t="s">
        <v>458</v>
      </c>
      <c r="V29" s="38"/>
      <c r="W29" s="38"/>
      <c r="X29" s="38"/>
    </row>
    <row r="30" spans="1:27">
      <c r="A30" s="3"/>
      <c r="B30" s="3"/>
      <c r="C30" s="3"/>
      <c r="R30" s="46" t="s">
        <v>104</v>
      </c>
      <c r="S30" s="50"/>
      <c r="T30" s="50"/>
      <c r="U30" s="48" t="s">
        <v>459</v>
      </c>
      <c r="V30" s="38"/>
      <c r="W30" s="38"/>
      <c r="X30" s="38"/>
    </row>
    <row r="31" spans="1:27">
      <c r="D31" s="3"/>
      <c r="E31" s="3"/>
      <c r="F31" s="3"/>
      <c r="G31" s="3"/>
      <c r="H31" s="3"/>
      <c r="I31" s="3"/>
      <c r="J31" s="3"/>
      <c r="K31" s="3"/>
      <c r="L31" s="3"/>
      <c r="M31" s="3"/>
      <c r="N31" s="3"/>
      <c r="O31" s="3"/>
      <c r="P31" s="3"/>
      <c r="R31" s="46" t="s">
        <v>105</v>
      </c>
      <c r="S31" s="51"/>
      <c r="T31" s="51"/>
      <c r="U31" s="48" t="s">
        <v>460</v>
      </c>
    </row>
    <row r="32" spans="1:27">
      <c r="R32" s="46" t="s">
        <v>106</v>
      </c>
      <c r="S32" s="51"/>
      <c r="T32" s="51"/>
      <c r="U32" s="48" t="s">
        <v>461</v>
      </c>
    </row>
    <row r="33" spans="1:21">
      <c r="A33" s="3"/>
      <c r="B33" s="3"/>
      <c r="C33" s="3"/>
      <c r="R33" s="46" t="s">
        <v>107</v>
      </c>
      <c r="S33" s="51"/>
      <c r="T33" s="51"/>
      <c r="U33" s="48" t="s">
        <v>462</v>
      </c>
    </row>
    <row r="34" spans="1:21">
      <c r="R34" s="46" t="s">
        <v>108</v>
      </c>
      <c r="S34" s="51"/>
      <c r="T34" s="51"/>
      <c r="U34" s="48" t="s">
        <v>463</v>
      </c>
    </row>
    <row r="35" spans="1:21">
      <c r="R35" s="46" t="s">
        <v>109</v>
      </c>
      <c r="S35" s="51"/>
      <c r="T35" s="51"/>
      <c r="U35" s="48" t="s">
        <v>464</v>
      </c>
    </row>
    <row r="36" spans="1:21">
      <c r="R36" s="46" t="s">
        <v>110</v>
      </c>
      <c r="S36" s="51"/>
      <c r="T36" s="51"/>
      <c r="U36" s="48" t="s">
        <v>465</v>
      </c>
    </row>
    <row r="37" spans="1:21">
      <c r="D37" s="53"/>
      <c r="E37" s="53"/>
      <c r="F37" s="53"/>
      <c r="G37" s="53"/>
      <c r="H37" s="53"/>
      <c r="I37" s="53"/>
      <c r="J37" s="53"/>
      <c r="K37" s="53"/>
      <c r="L37" s="53"/>
      <c r="M37" s="53"/>
      <c r="N37" s="53"/>
      <c r="O37" s="53"/>
      <c r="P37" s="53"/>
      <c r="R37" s="46" t="s">
        <v>111</v>
      </c>
      <c r="S37" s="51"/>
      <c r="T37" s="51"/>
      <c r="U37" s="48" t="s">
        <v>466</v>
      </c>
    </row>
    <row r="38" spans="1:21">
      <c r="R38" s="46" t="s">
        <v>112</v>
      </c>
      <c r="S38" s="51"/>
      <c r="T38" s="51"/>
      <c r="U38" s="48" t="s">
        <v>467</v>
      </c>
    </row>
    <row r="39" spans="1:21">
      <c r="A39" s="53" t="s">
        <v>43</v>
      </c>
      <c r="B39" s="53"/>
      <c r="C39" s="53"/>
      <c r="R39" s="46" t="s">
        <v>113</v>
      </c>
      <c r="S39" s="51"/>
      <c r="T39" s="51"/>
      <c r="U39" s="48" t="s">
        <v>468</v>
      </c>
    </row>
    <row r="40" spans="1:21">
      <c r="R40" s="46" t="s">
        <v>114</v>
      </c>
      <c r="S40" s="51"/>
      <c r="T40" s="51"/>
      <c r="U40" s="48" t="s">
        <v>469</v>
      </c>
    </row>
    <row r="41" spans="1:21">
      <c r="A41" s="14"/>
      <c r="R41" s="46" t="s">
        <v>115</v>
      </c>
      <c r="S41" s="51"/>
      <c r="T41" s="51"/>
      <c r="U41" s="48" t="s">
        <v>470</v>
      </c>
    </row>
    <row r="42" spans="1:21">
      <c r="R42" s="46" t="s">
        <v>116</v>
      </c>
      <c r="S42" s="51"/>
      <c r="T42" s="51"/>
      <c r="U42" s="48" t="s">
        <v>471</v>
      </c>
    </row>
  </sheetData>
  <mergeCells count="1">
    <mergeCell ref="A1:P1"/>
  </mergeCells>
  <hyperlinks>
    <hyperlink ref="A39" r:id="rId1" display="http://creativecommons.org/licenses/by-sa/4.0/"/>
  </hyperlinks>
  <pageMargins left="0.7" right="0.7" top="0.75" bottom="0.75" header="0.3" footer="0.3"/>
  <pageSetup scale="55"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P40"/>
  <sheetViews>
    <sheetView topLeftCell="A15" zoomScale="70" zoomScaleNormal="70" workbookViewId="0">
      <selection activeCell="F29" sqref="F29"/>
    </sheetView>
  </sheetViews>
  <sheetFormatPr defaultColWidth="8.6640625" defaultRowHeight="14.4"/>
  <cols>
    <col min="1" max="1" width="8.6640625" style="3"/>
    <col min="2" max="2" width="71.33203125" style="3" customWidth="1"/>
    <col min="3" max="3" width="19.6640625" style="4" bestFit="1" customWidth="1"/>
    <col min="4" max="4" width="35" style="3" bestFit="1" customWidth="1"/>
    <col min="5" max="5" width="20.6640625" style="3" bestFit="1" customWidth="1"/>
    <col min="6" max="6" width="26.6640625" style="3" bestFit="1" customWidth="1"/>
    <col min="7" max="7" width="25" style="3" bestFit="1" customWidth="1"/>
    <col min="8" max="8" width="26.5546875" style="3" bestFit="1" customWidth="1"/>
    <col min="9" max="9" width="8.6640625" style="3"/>
    <col min="10" max="13" width="8.6640625" style="3" customWidth="1"/>
    <col min="14" max="14" width="13.44140625" style="3" bestFit="1" customWidth="1"/>
    <col min="15" max="15" width="29.88671875" style="3" customWidth="1"/>
    <col min="16" max="17" width="8.6640625" style="3"/>
    <col min="18" max="18" width="20.44140625" style="3" bestFit="1" customWidth="1"/>
    <col min="19" max="19" width="23.6640625" style="3" bestFit="1" customWidth="1"/>
    <col min="20" max="20" width="75.6640625" style="3" customWidth="1"/>
    <col min="21" max="16384" width="8.6640625" style="3"/>
  </cols>
  <sheetData>
    <row r="1" spans="1:8" ht="59.7" customHeight="1">
      <c r="A1" s="64" t="s">
        <v>82</v>
      </c>
      <c r="B1" s="64"/>
      <c r="C1" s="64"/>
      <c r="D1" s="64"/>
      <c r="E1" s="64"/>
      <c r="F1" s="64"/>
      <c r="G1" s="64"/>
      <c r="H1" s="64"/>
    </row>
    <row r="3" spans="1:8">
      <c r="C3" s="3"/>
    </row>
    <row r="4" spans="1:8">
      <c r="C4" s="3"/>
    </row>
    <row r="5" spans="1:8">
      <c r="C5" s="23" t="s">
        <v>96</v>
      </c>
      <c r="D5" s="31" t="e">
        <f>F37</f>
        <v>#REF!</v>
      </c>
    </row>
    <row r="6" spans="1:8">
      <c r="C6" s="3"/>
    </row>
    <row r="7" spans="1:8">
      <c r="C7" s="29" t="s">
        <v>95</v>
      </c>
      <c r="D7" s="30" t="e">
        <f>G37</f>
        <v>#REF!</v>
      </c>
    </row>
    <row r="20" spans="1:16" s="28" customFormat="1" ht="28.8">
      <c r="A20" s="24" t="s">
        <v>0</v>
      </c>
      <c r="B20" s="24" t="s">
        <v>1</v>
      </c>
      <c r="C20" s="24" t="s">
        <v>176</v>
      </c>
      <c r="D20" s="24" t="s">
        <v>2</v>
      </c>
      <c r="E20" s="24" t="s">
        <v>69</v>
      </c>
      <c r="F20" s="24" t="s">
        <v>70</v>
      </c>
      <c r="G20" s="27" t="s">
        <v>94</v>
      </c>
      <c r="H20" s="24" t="s">
        <v>72</v>
      </c>
      <c r="J20" s="24" t="s">
        <v>186</v>
      </c>
      <c r="N20" s="24" t="s">
        <v>245</v>
      </c>
    </row>
    <row r="21" spans="1:16" ht="43.2">
      <c r="A21" s="7">
        <v>18.100000000000001</v>
      </c>
      <c r="B21" s="21" t="s">
        <v>147</v>
      </c>
      <c r="C21" s="5" t="s">
        <v>89</v>
      </c>
      <c r="D21" s="4" t="s">
        <v>157</v>
      </c>
      <c r="E21" s="6" t="s">
        <v>47</v>
      </c>
      <c r="F21" s="6" t="s">
        <v>54</v>
      </c>
      <c r="G21" s="26" t="s">
        <v>93</v>
      </c>
      <c r="H21" s="26" t="s">
        <v>93</v>
      </c>
      <c r="J21" s="3">
        <v>0</v>
      </c>
      <c r="N21" s="39" t="s">
        <v>378</v>
      </c>
      <c r="O21" s="3" t="s">
        <v>386</v>
      </c>
      <c r="P21" s="42" t="s">
        <v>385</v>
      </c>
    </row>
    <row r="22" spans="1:16" ht="409.6">
      <c r="A22" s="7">
        <v>18.2</v>
      </c>
      <c r="B22" s="21" t="s">
        <v>148</v>
      </c>
      <c r="C22" s="5" t="s">
        <v>89</v>
      </c>
      <c r="D22" s="5" t="s">
        <v>157</v>
      </c>
      <c r="E22" s="6" t="s">
        <v>45</v>
      </c>
      <c r="F22" s="6" t="s">
        <v>51</v>
      </c>
      <c r="G22" s="26" t="s">
        <v>93</v>
      </c>
      <c r="H22" s="26" t="s">
        <v>93</v>
      </c>
      <c r="J22" s="3">
        <v>0</v>
      </c>
      <c r="N22" s="39" t="s">
        <v>231</v>
      </c>
      <c r="O22" s="3" t="s">
        <v>384</v>
      </c>
      <c r="P22" s="40" t="s">
        <v>383</v>
      </c>
    </row>
    <row r="23" spans="1:16" ht="43.2">
      <c r="A23" s="7">
        <v>18.3</v>
      </c>
      <c r="B23" s="21" t="s">
        <v>149</v>
      </c>
      <c r="C23" s="5" t="s">
        <v>89</v>
      </c>
      <c r="D23" s="5" t="s">
        <v>157</v>
      </c>
      <c r="E23" s="6" t="s">
        <v>47</v>
      </c>
      <c r="F23" s="6" t="s">
        <v>54</v>
      </c>
      <c r="G23" s="26" t="s">
        <v>93</v>
      </c>
      <c r="H23" s="26" t="s">
        <v>93</v>
      </c>
      <c r="J23" s="3">
        <v>0</v>
      </c>
      <c r="N23" s="39" t="s">
        <v>231</v>
      </c>
      <c r="O23" s="3" t="s">
        <v>388</v>
      </c>
      <c r="P23" s="42" t="s">
        <v>387</v>
      </c>
    </row>
    <row r="24" spans="1:16" ht="28.8">
      <c r="A24" s="7">
        <v>18.399999999999999</v>
      </c>
      <c r="B24" s="21" t="s">
        <v>150</v>
      </c>
      <c r="C24" s="5" t="s">
        <v>89</v>
      </c>
      <c r="D24" s="5" t="s">
        <v>157</v>
      </c>
      <c r="E24" s="6" t="s">
        <v>45</v>
      </c>
      <c r="F24" s="6" t="s">
        <v>51</v>
      </c>
      <c r="G24" s="26" t="s">
        <v>93</v>
      </c>
      <c r="H24" s="26" t="s">
        <v>93</v>
      </c>
      <c r="J24" s="3">
        <v>0</v>
      </c>
    </row>
    <row r="25" spans="1:16">
      <c r="A25" s="7">
        <v>18.5</v>
      </c>
      <c r="B25" s="21" t="s">
        <v>151</v>
      </c>
      <c r="C25" s="5" t="s">
        <v>89</v>
      </c>
      <c r="D25" s="5" t="s">
        <v>157</v>
      </c>
      <c r="E25" s="6" t="s">
        <v>45</v>
      </c>
      <c r="F25" s="6" t="s">
        <v>51</v>
      </c>
      <c r="G25" s="26" t="s">
        <v>93</v>
      </c>
      <c r="H25" s="26" t="s">
        <v>93</v>
      </c>
      <c r="J25" s="3">
        <v>0</v>
      </c>
    </row>
    <row r="26" spans="1:16" ht="28.8">
      <c r="A26" s="7">
        <v>18.600000000000001</v>
      </c>
      <c r="B26" s="21" t="s">
        <v>152</v>
      </c>
      <c r="C26" s="5" t="s">
        <v>89</v>
      </c>
      <c r="D26" s="5" t="s">
        <v>14</v>
      </c>
      <c r="E26" s="6" t="s">
        <v>45</v>
      </c>
      <c r="F26" s="6" t="s">
        <v>51</v>
      </c>
      <c r="G26" s="26" t="s">
        <v>93</v>
      </c>
      <c r="H26" s="26" t="s">
        <v>93</v>
      </c>
      <c r="J26" s="3">
        <v>0</v>
      </c>
    </row>
    <row r="27" spans="1:16" ht="331.2">
      <c r="A27" s="7">
        <v>18.7</v>
      </c>
      <c r="B27" s="21" t="s">
        <v>153</v>
      </c>
      <c r="C27" s="5" t="s">
        <v>39</v>
      </c>
      <c r="D27" s="5" t="s">
        <v>158</v>
      </c>
      <c r="E27" s="6" t="s">
        <v>47</v>
      </c>
      <c r="F27" s="6" t="s">
        <v>54</v>
      </c>
      <c r="G27" s="6" t="s">
        <v>56</v>
      </c>
      <c r="H27" s="6" t="s">
        <v>61</v>
      </c>
      <c r="J27" s="3">
        <v>0</v>
      </c>
      <c r="N27" s="39" t="s">
        <v>231</v>
      </c>
      <c r="O27" s="3" t="s">
        <v>396</v>
      </c>
      <c r="P27" s="40" t="s">
        <v>395</v>
      </c>
    </row>
    <row r="28" spans="1:16" ht="409.6">
      <c r="A28" s="7">
        <v>18.8</v>
      </c>
      <c r="B28" s="21" t="s">
        <v>154</v>
      </c>
      <c r="C28" s="5" t="s">
        <v>89</v>
      </c>
      <c r="D28" s="5" t="s">
        <v>158</v>
      </c>
      <c r="E28" s="6" t="s">
        <v>45</v>
      </c>
      <c r="F28" s="6" t="s">
        <v>51</v>
      </c>
      <c r="G28" s="26" t="s">
        <v>93</v>
      </c>
      <c r="H28" s="26" t="s">
        <v>93</v>
      </c>
      <c r="J28" s="3">
        <v>0</v>
      </c>
      <c r="N28" s="39" t="s">
        <v>231</v>
      </c>
      <c r="O28" s="1" t="s">
        <v>394</v>
      </c>
      <c r="P28" s="40" t="s">
        <v>393</v>
      </c>
    </row>
    <row r="29" spans="1:16" ht="360">
      <c r="A29" s="7">
        <v>18.899999999999999</v>
      </c>
      <c r="B29" s="21" t="s">
        <v>155</v>
      </c>
      <c r="C29" s="5" t="s">
        <v>89</v>
      </c>
      <c r="D29" s="5" t="s">
        <v>157</v>
      </c>
      <c r="E29" s="6" t="s">
        <v>49</v>
      </c>
      <c r="F29" s="6" t="s">
        <v>52</v>
      </c>
      <c r="G29" s="26" t="s">
        <v>93</v>
      </c>
      <c r="H29" s="26" t="s">
        <v>93</v>
      </c>
      <c r="J29" s="3">
        <v>0</v>
      </c>
      <c r="N29" s="39" t="s">
        <v>263</v>
      </c>
      <c r="O29" s="3" t="s">
        <v>392</v>
      </c>
      <c r="P29" s="40" t="s">
        <v>391</v>
      </c>
    </row>
    <row r="30" spans="1:16" ht="409.6">
      <c r="A30" s="35" t="s">
        <v>159</v>
      </c>
      <c r="B30" s="21" t="s">
        <v>156</v>
      </c>
      <c r="C30" s="5" t="s">
        <v>89</v>
      </c>
      <c r="D30" s="5" t="s">
        <v>12</v>
      </c>
      <c r="E30" s="6" t="s">
        <v>45</v>
      </c>
      <c r="F30" s="6" t="s">
        <v>51</v>
      </c>
      <c r="G30" s="6" t="s">
        <v>56</v>
      </c>
      <c r="H30" s="6" t="s">
        <v>61</v>
      </c>
      <c r="J30" s="3">
        <v>0</v>
      </c>
      <c r="N30" s="39" t="s">
        <v>231</v>
      </c>
      <c r="O30" s="3" t="s">
        <v>390</v>
      </c>
      <c r="P30" s="40" t="s">
        <v>389</v>
      </c>
    </row>
    <row r="31" spans="1:16" ht="43.2">
      <c r="A31" s="35">
        <v>18.11</v>
      </c>
      <c r="B31" s="21" t="s">
        <v>32</v>
      </c>
      <c r="C31" s="5" t="s">
        <v>89</v>
      </c>
      <c r="D31" s="5" t="s">
        <v>84</v>
      </c>
      <c r="E31" s="6" t="s">
        <v>45</v>
      </c>
      <c r="F31" s="6" t="s">
        <v>51</v>
      </c>
      <c r="G31" s="26" t="s">
        <v>93</v>
      </c>
      <c r="H31" s="26" t="s">
        <v>93</v>
      </c>
      <c r="J31" s="3">
        <v>0</v>
      </c>
    </row>
    <row r="32" spans="1:16">
      <c r="J32" s="3">
        <f>AVERAGE(J21:J31)</f>
        <v>0</v>
      </c>
      <c r="K32" s="36" t="s">
        <v>428</v>
      </c>
    </row>
    <row r="33" spans="1:16" ht="57.6">
      <c r="D33" s="2" t="s">
        <v>17</v>
      </c>
      <c r="F33" s="17" t="e">
        <f>AVERAGE(#REF!)</f>
        <v>#REF!</v>
      </c>
      <c r="G33" s="17" t="e">
        <f>1-F33</f>
        <v>#REF!</v>
      </c>
      <c r="K33" s="5" t="s">
        <v>17</v>
      </c>
      <c r="M33" s="17" t="e">
        <f xml:space="preserve"> AVERAGE(#REF!,#REF!,#REF!)</f>
        <v>#REF!</v>
      </c>
      <c r="N33" s="17" t="e">
        <f>1-M33</f>
        <v>#REF!</v>
      </c>
    </row>
    <row r="34" spans="1:16" ht="57.6">
      <c r="D34" s="5" t="s">
        <v>3</v>
      </c>
      <c r="E34" s="5"/>
      <c r="F34" s="17" t="e">
        <f>AVERAGE(#REF!)</f>
        <v>#REF!</v>
      </c>
      <c r="G34" s="17" t="e">
        <f>1-F34</f>
        <v>#REF!</v>
      </c>
      <c r="K34" s="5" t="s">
        <v>3</v>
      </c>
      <c r="L34" s="5"/>
      <c r="M34" s="17" t="e">
        <f xml:space="preserve"> AVERAGE(#REF!,#REF!,#REF!)</f>
        <v>#REF!</v>
      </c>
      <c r="N34" s="17" t="e">
        <f>1-M34</f>
        <v>#REF!</v>
      </c>
    </row>
    <row r="35" spans="1:16" ht="57.6">
      <c r="D35" s="5" t="s">
        <v>4</v>
      </c>
      <c r="E35" s="5"/>
      <c r="F35" s="17" t="e">
        <f>AVERAGE(#REF!)</f>
        <v>#REF!</v>
      </c>
      <c r="G35" s="17" t="e">
        <f>1-F35</f>
        <v>#REF!</v>
      </c>
      <c r="K35" s="5" t="s">
        <v>4</v>
      </c>
      <c r="L35" s="5"/>
      <c r="M35" s="17" t="e">
        <f xml:space="preserve"> AVERAGE(#REF!,#REF!,#REF!)</f>
        <v>#REF!</v>
      </c>
      <c r="N35" s="17" t="e">
        <f>1-M35</f>
        <v>#REF!</v>
      </c>
    </row>
    <row r="36" spans="1:16" ht="57.6">
      <c r="D36" s="5" t="s">
        <v>5</v>
      </c>
      <c r="E36" s="5"/>
      <c r="F36" s="17" t="e">
        <f>AVERAGE(#REF!)</f>
        <v>#REF!</v>
      </c>
      <c r="G36" s="17" t="e">
        <f>1-F36</f>
        <v>#REF!</v>
      </c>
      <c r="K36" s="5" t="s">
        <v>5</v>
      </c>
      <c r="L36" s="5"/>
      <c r="M36" s="17" t="e">
        <f xml:space="preserve"> AVERAGE(#REF!,#REF!,#REF!)</f>
        <v>#REF!</v>
      </c>
      <c r="N36" s="17" t="e">
        <f>1-M36</f>
        <v>#REF!</v>
      </c>
    </row>
    <row r="37" spans="1:16" ht="72">
      <c r="D37" s="5" t="s">
        <v>6</v>
      </c>
      <c r="E37" s="5"/>
      <c r="F37" s="17" t="e">
        <f>AVERAGE(F33:F36)</f>
        <v>#REF!</v>
      </c>
      <c r="G37" s="17" t="e">
        <f>1-F37</f>
        <v>#REF!</v>
      </c>
      <c r="K37" s="5" t="s">
        <v>6</v>
      </c>
      <c r="L37" s="5"/>
      <c r="M37" s="17" t="e">
        <f>AVERAGE(M33:M36)</f>
        <v>#REF!</v>
      </c>
      <c r="N37" s="17" t="e">
        <f>1-M37</f>
        <v>#REF!</v>
      </c>
    </row>
    <row r="39" spans="1:16" ht="30" customHeight="1">
      <c r="A39" s="68" t="s">
        <v>43</v>
      </c>
      <c r="B39" s="68"/>
      <c r="C39" s="68"/>
      <c r="D39" s="68"/>
      <c r="E39" s="68"/>
      <c r="F39" s="68"/>
      <c r="G39" s="68"/>
      <c r="H39" s="68"/>
      <c r="I39" s="68"/>
      <c r="J39" s="68"/>
      <c r="K39" s="68"/>
      <c r="N39" s="39" t="s">
        <v>231</v>
      </c>
      <c r="O39" s="39" t="s">
        <v>396</v>
      </c>
      <c r="P39" s="40" t="s">
        <v>453</v>
      </c>
    </row>
    <row r="40" spans="1:16" ht="409.6">
      <c r="N40" s="39" t="s">
        <v>263</v>
      </c>
      <c r="O40" s="39" t="s">
        <v>454</v>
      </c>
      <c r="P40" s="40" t="s">
        <v>455</v>
      </c>
    </row>
  </sheetData>
  <mergeCells count="2">
    <mergeCell ref="A1:H1"/>
    <mergeCell ref="A39:K39"/>
  </mergeCells>
  <hyperlinks>
    <hyperlink ref="A39" r:id="rId1" display="http://creativecommons.org/licenses/by-sa/4.0/"/>
  </hyperlinks>
  <pageMargins left="0.7" right="0.7" top="0.75" bottom="0.75" header="0.3" footer="0.3"/>
  <pageSetup scale="28"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46" operator="equal" id="{18FF0850-6B9F-45BD-8886-DCD090AEBE61}">
            <xm:f>Values!$A$8</xm:f>
            <x14:dxf>
              <fill>
                <patternFill>
                  <bgColor rgb="FF27AE60"/>
                </patternFill>
              </fill>
            </x14:dxf>
          </x14:cfRule>
          <x14:cfRule type="cellIs" priority="47" operator="equal" id="{B7927B78-3FE7-4204-BC68-558CEB7A51D8}">
            <xm:f>Values!$A$7</xm:f>
            <x14:dxf>
              <fill>
                <patternFill>
                  <bgColor rgb="FFF1C40F"/>
                </patternFill>
              </fill>
            </x14:dxf>
          </x14:cfRule>
          <x14:cfRule type="cellIs" priority="48" operator="equal" id="{E659D443-6E24-44C3-9127-593887881AF3}">
            <xm:f>Values!$A$6</xm:f>
            <x14:dxf>
              <fill>
                <patternFill>
                  <bgColor rgb="FFF39C12"/>
                </patternFill>
              </fill>
            </x14:dxf>
          </x14:cfRule>
          <x14:cfRule type="cellIs" priority="49" operator="equal" id="{ED80274A-C3BC-410B-843C-260216D565E3}">
            <xm:f>Values!$A$5</xm:f>
            <x14:dxf>
              <fill>
                <patternFill>
                  <bgColor rgb="FFE67E22"/>
                </patternFill>
              </fill>
            </x14:dxf>
          </x14:cfRule>
          <x14:cfRule type="cellIs" priority="50" operator="equal" id="{5FA97DBD-0F7F-433C-BEEF-E8CBC7554AB8}">
            <xm:f>Values!$A$4</xm:f>
            <x14:dxf>
              <fill>
                <patternFill>
                  <bgColor rgb="FFE74C3C"/>
                </patternFill>
              </fill>
            </x14:dxf>
          </x14:cfRule>
          <xm:sqref>E21:E23 E26:E31</xm:sqref>
        </x14:conditionalFormatting>
        <x14:conditionalFormatting xmlns:xm="http://schemas.microsoft.com/office/excel/2006/main">
          <x14:cfRule type="cellIs" priority="31" operator="equal" id="{88595C9C-CC86-4D34-9498-0319402670EC}">
            <xm:f>Values!$A$15</xm:f>
            <x14:dxf>
              <fill>
                <patternFill>
                  <bgColor rgb="FF27AE60"/>
                </patternFill>
              </fill>
            </x14:dxf>
          </x14:cfRule>
          <x14:cfRule type="cellIs" priority="42" operator="equal" id="{5F3F6D56-EBE3-43EE-9C5E-7D4E70FF122F}">
            <xm:f>Values!$A$14</xm:f>
            <x14:dxf>
              <fill>
                <patternFill>
                  <bgColor rgb="FFF1C40F"/>
                </patternFill>
              </fill>
            </x14:dxf>
          </x14:cfRule>
          <x14:cfRule type="cellIs" priority="43" operator="equal" id="{16513E5F-FBAA-4134-B2E0-6219B05A2010}">
            <xm:f>Values!$A$13</xm:f>
            <x14:dxf>
              <fill>
                <patternFill>
                  <bgColor rgb="FFF39C12"/>
                </patternFill>
              </fill>
            </x14:dxf>
          </x14:cfRule>
          <x14:cfRule type="cellIs" priority="44" operator="equal" id="{B6F3BB01-1C48-45D8-B310-B421B04E2E5C}">
            <xm:f>Values!$A$12</xm:f>
            <x14:dxf>
              <fill>
                <patternFill>
                  <bgColor rgb="FFE67E22"/>
                </patternFill>
              </fill>
            </x14:dxf>
          </x14:cfRule>
          <x14:cfRule type="cellIs" priority="45" operator="equal" id="{8A3C9907-690E-451A-97DD-3249727BAFF0}">
            <xm:f>Values!$A$11</xm:f>
            <x14:dxf>
              <fill>
                <patternFill>
                  <bgColor rgb="FFE74C3C"/>
                </patternFill>
              </fill>
            </x14:dxf>
          </x14:cfRule>
          <xm:sqref>F21:F23 F26:F31</xm:sqref>
        </x14:conditionalFormatting>
        <x14:conditionalFormatting xmlns:xm="http://schemas.microsoft.com/office/excel/2006/main">
          <x14:cfRule type="cellIs" priority="26" operator="equal" id="{E955B43B-59BA-4394-96B2-0D4C38758BCC}">
            <xm:f>Values!$A$8</xm:f>
            <x14:dxf>
              <fill>
                <patternFill>
                  <bgColor rgb="FF27AE60"/>
                </patternFill>
              </fill>
            </x14:dxf>
          </x14:cfRule>
          <x14:cfRule type="cellIs" priority="27" operator="equal" id="{EE8DE09A-5EA1-439F-B524-8DBD28298AA4}">
            <xm:f>Values!$A$7</xm:f>
            <x14:dxf>
              <fill>
                <patternFill>
                  <bgColor rgb="FFF1C40F"/>
                </patternFill>
              </fill>
            </x14:dxf>
          </x14:cfRule>
          <x14:cfRule type="cellIs" priority="28" operator="equal" id="{5F43E810-9D9A-48F7-B3F3-6421FBEFE7D4}">
            <xm:f>Values!$A$6</xm:f>
            <x14:dxf>
              <fill>
                <patternFill>
                  <bgColor rgb="FFF39C12"/>
                </patternFill>
              </fill>
            </x14:dxf>
          </x14:cfRule>
          <x14:cfRule type="cellIs" priority="29" operator="equal" id="{63B21F7F-C84B-48E8-9B5D-E6683ED70852}">
            <xm:f>Values!$A$5</xm:f>
            <x14:dxf>
              <fill>
                <patternFill>
                  <bgColor rgb="FFE67E22"/>
                </patternFill>
              </fill>
            </x14:dxf>
          </x14:cfRule>
          <x14:cfRule type="cellIs" priority="30" operator="equal" id="{CDA0079D-2048-4374-83EB-8E5DFB6001C2}">
            <xm:f>Values!$A$4</xm:f>
            <x14:dxf>
              <fill>
                <patternFill>
                  <bgColor rgb="FFE74C3C"/>
                </patternFill>
              </fill>
            </x14:dxf>
          </x14:cfRule>
          <xm:sqref>E24:E25</xm:sqref>
        </x14:conditionalFormatting>
        <x14:conditionalFormatting xmlns:xm="http://schemas.microsoft.com/office/excel/2006/main">
          <x14:cfRule type="cellIs" priority="21" operator="equal" id="{114A0AA8-40AC-47BA-A97A-8B37CF60E17E}">
            <xm:f>Values!$A$15</xm:f>
            <x14:dxf>
              <fill>
                <patternFill>
                  <bgColor rgb="FF27AE60"/>
                </patternFill>
              </fill>
            </x14:dxf>
          </x14:cfRule>
          <x14:cfRule type="cellIs" priority="22" operator="equal" id="{371A3586-1DD8-4FBA-935C-0B0FFC94BE3A}">
            <xm:f>Values!$A$14</xm:f>
            <x14:dxf>
              <fill>
                <patternFill>
                  <bgColor rgb="FFF1C40F"/>
                </patternFill>
              </fill>
            </x14:dxf>
          </x14:cfRule>
          <x14:cfRule type="cellIs" priority="23" operator="equal" id="{7846F09C-706A-47D9-9354-9B395DECB26C}">
            <xm:f>Values!$A$13</xm:f>
            <x14:dxf>
              <fill>
                <patternFill>
                  <bgColor rgb="FFF39C12"/>
                </patternFill>
              </fill>
            </x14:dxf>
          </x14:cfRule>
          <x14:cfRule type="cellIs" priority="24" operator="equal" id="{49114722-D34F-4672-9305-3C067BE7B584}">
            <xm:f>Values!$A$12</xm:f>
            <x14:dxf>
              <fill>
                <patternFill>
                  <bgColor rgb="FFE67E22"/>
                </patternFill>
              </fill>
            </x14:dxf>
          </x14:cfRule>
          <x14:cfRule type="cellIs" priority="25" operator="equal" id="{C07A720A-C84F-42D2-A691-10C527F5A261}">
            <xm:f>Values!$A$11</xm:f>
            <x14:dxf>
              <fill>
                <patternFill>
                  <bgColor rgb="FFE74C3C"/>
                </patternFill>
              </fill>
            </x14:dxf>
          </x14:cfRule>
          <xm:sqref>F24:F25</xm:sqref>
        </x14:conditionalFormatting>
        <x14:conditionalFormatting xmlns:xm="http://schemas.microsoft.com/office/excel/2006/main">
          <x14:cfRule type="cellIs" priority="11" operator="equal" id="{BFFFF5E7-D64B-4D37-B585-71C378F76B3D}">
            <xm:f>Values!$A$22</xm:f>
            <x14:dxf>
              <fill>
                <patternFill>
                  <bgColor rgb="FF27B060"/>
                </patternFill>
              </fill>
            </x14:dxf>
          </x14:cfRule>
          <x14:cfRule type="cellIs" priority="17" operator="equal" id="{A450AEB3-92ED-4B6D-9E6E-C4C4A940A240}">
            <xm:f>Values!$A$21</xm:f>
            <x14:dxf>
              <fill>
                <patternFill>
                  <bgColor rgb="FFF1C40F"/>
                </patternFill>
              </fill>
            </x14:dxf>
          </x14:cfRule>
          <x14:cfRule type="cellIs" priority="18" operator="equal" id="{BF8F19D5-3F5F-4766-8915-BF5C0E917367}">
            <xm:f>Values!$A$20</xm:f>
            <x14:dxf>
              <fill>
                <patternFill>
                  <bgColor rgb="FFF39C12"/>
                </patternFill>
              </fill>
            </x14:dxf>
          </x14:cfRule>
          <x14:cfRule type="cellIs" priority="19" operator="equal" id="{B12DE238-538A-433D-A93F-6A1D332083C1}">
            <xm:f>Values!$A$19</xm:f>
            <x14:dxf>
              <fill>
                <patternFill>
                  <bgColor rgb="FFE67E22"/>
                </patternFill>
              </fill>
            </x14:dxf>
          </x14:cfRule>
          <x14:cfRule type="cellIs" priority="20" operator="equal" id="{F5ACF1C7-7BD7-47DF-A278-D47A670C48CD}">
            <xm:f>Values!$A$18</xm:f>
            <x14:dxf>
              <fill>
                <patternFill>
                  <bgColor rgb="FFE74C3C"/>
                </patternFill>
              </fill>
            </x14:dxf>
          </x14:cfRule>
          <xm:sqref>G27</xm:sqref>
        </x14:conditionalFormatting>
        <x14:conditionalFormatting xmlns:xm="http://schemas.microsoft.com/office/excel/2006/main">
          <x14:cfRule type="cellIs" priority="12" operator="equal" id="{9320A5F3-7001-4135-8E43-A00E7D5BDE40}">
            <xm:f>Values!$A$29</xm:f>
            <x14:dxf>
              <fill>
                <patternFill>
                  <bgColor rgb="FF27AE60"/>
                </patternFill>
              </fill>
            </x14:dxf>
          </x14:cfRule>
          <x14:cfRule type="cellIs" priority="14" operator="equal" id="{E1FB71A6-A455-4446-A80C-EA96F3D927CD}">
            <xm:f>Values!$A$27</xm:f>
            <x14:dxf>
              <fill>
                <patternFill>
                  <bgColor rgb="FFF39C12"/>
                </patternFill>
              </fill>
            </x14:dxf>
          </x14:cfRule>
          <x14:cfRule type="cellIs" priority="15" operator="equal" id="{1E714A2A-C050-496F-BEF2-A07226D5D18B}">
            <xm:f>Values!$A$26</xm:f>
            <x14:dxf>
              <fill>
                <patternFill>
                  <bgColor rgb="FFE67E22"/>
                </patternFill>
              </fill>
            </x14:dxf>
          </x14:cfRule>
          <x14:cfRule type="cellIs" priority="16" operator="equal" id="{0E75AADB-D470-42B9-8545-6A44CFBAB508}">
            <xm:f>Values!$A$25</xm:f>
            <x14:dxf>
              <fill>
                <patternFill>
                  <bgColor rgb="FFE74C3C"/>
                </patternFill>
              </fill>
            </x14:dxf>
          </x14:cfRule>
          <xm:sqref>H27</xm:sqref>
        </x14:conditionalFormatting>
        <x14:conditionalFormatting xmlns:xm="http://schemas.microsoft.com/office/excel/2006/main">
          <x14:cfRule type="cellIs" priority="13" operator="equal" id="{6FD4BEF6-F048-4B0B-B893-5C59481480FF}">
            <xm:f>Values!$A$28</xm:f>
            <x14:dxf>
              <fill>
                <patternFill>
                  <bgColor rgb="FFF1C40F"/>
                </patternFill>
              </fill>
            </x14:dxf>
          </x14:cfRule>
          <xm:sqref>H27</xm:sqref>
        </x14:conditionalFormatting>
        <x14:conditionalFormatting xmlns:xm="http://schemas.microsoft.com/office/excel/2006/main">
          <x14:cfRule type="cellIs" priority="1" operator="equal" id="{026ACCEC-EF9A-4473-96D9-671CFD09F35B}">
            <xm:f>Values!$A$22</xm:f>
            <x14:dxf>
              <fill>
                <patternFill>
                  <bgColor rgb="FF27B060"/>
                </patternFill>
              </fill>
            </x14:dxf>
          </x14:cfRule>
          <x14:cfRule type="cellIs" priority="7" operator="equal" id="{D1D47023-5AC3-48E3-AC5B-0C67A2A1981B}">
            <xm:f>Values!$A$21</xm:f>
            <x14:dxf>
              <fill>
                <patternFill>
                  <bgColor rgb="FFF1C40F"/>
                </patternFill>
              </fill>
            </x14:dxf>
          </x14:cfRule>
          <x14:cfRule type="cellIs" priority="8" operator="equal" id="{16C7846C-255C-46CA-A031-A6B2A55DCE01}">
            <xm:f>Values!$A$20</xm:f>
            <x14:dxf>
              <fill>
                <patternFill>
                  <bgColor rgb="FFF39C12"/>
                </patternFill>
              </fill>
            </x14:dxf>
          </x14:cfRule>
          <x14:cfRule type="cellIs" priority="9" operator="equal" id="{779B6BB4-BC4E-48FE-B203-7698DD66DBC3}">
            <xm:f>Values!$A$19</xm:f>
            <x14:dxf>
              <fill>
                <patternFill>
                  <bgColor rgb="FFE67E22"/>
                </patternFill>
              </fill>
            </x14:dxf>
          </x14:cfRule>
          <x14:cfRule type="cellIs" priority="10" operator="equal" id="{BCF3CF9D-8FDE-4A16-B8B7-202984C1D3EE}">
            <xm:f>Values!$A$18</xm:f>
            <x14:dxf>
              <fill>
                <patternFill>
                  <bgColor rgb="FFE74C3C"/>
                </patternFill>
              </fill>
            </x14:dxf>
          </x14:cfRule>
          <xm:sqref>G30</xm:sqref>
        </x14:conditionalFormatting>
        <x14:conditionalFormatting xmlns:xm="http://schemas.microsoft.com/office/excel/2006/main">
          <x14:cfRule type="cellIs" priority="2" operator="equal" id="{C51A8200-2317-425C-96BF-7A06DD9F5029}">
            <xm:f>Values!$A$29</xm:f>
            <x14:dxf>
              <fill>
                <patternFill>
                  <bgColor rgb="FF27AE60"/>
                </patternFill>
              </fill>
            </x14:dxf>
          </x14:cfRule>
          <x14:cfRule type="cellIs" priority="4" operator="equal" id="{63A6276C-080E-4BB5-AD81-9077E2B4D9F4}">
            <xm:f>Values!$A$27</xm:f>
            <x14:dxf>
              <fill>
                <patternFill>
                  <bgColor rgb="FFF39C12"/>
                </patternFill>
              </fill>
            </x14:dxf>
          </x14:cfRule>
          <x14:cfRule type="cellIs" priority="5" operator="equal" id="{5D99656E-C351-46B0-BB01-5E3A707B5EC3}">
            <xm:f>Values!$A$26</xm:f>
            <x14:dxf>
              <fill>
                <patternFill>
                  <bgColor rgb="FFE67E22"/>
                </patternFill>
              </fill>
            </x14:dxf>
          </x14:cfRule>
          <x14:cfRule type="cellIs" priority="6" operator="equal" id="{10CE1009-59D5-4A2B-98FB-041B26B55B46}">
            <xm:f>Values!$A$25</xm:f>
            <x14:dxf>
              <fill>
                <patternFill>
                  <bgColor rgb="FFE74C3C"/>
                </patternFill>
              </fill>
            </x14:dxf>
          </x14:cfRule>
          <xm:sqref>H30</xm:sqref>
        </x14:conditionalFormatting>
        <x14:conditionalFormatting xmlns:xm="http://schemas.microsoft.com/office/excel/2006/main">
          <x14:cfRule type="cellIs" priority="3" operator="equal" id="{EBE93FCB-D8A9-422B-9D89-5B0AD38D410F}">
            <xm:f>Values!$A$28</xm:f>
            <x14:dxf>
              <fill>
                <patternFill>
                  <bgColor rgb="FFF1C40F"/>
                </patternFill>
              </fill>
            </x14:dxf>
          </x14:cfRule>
          <xm:sqref>H30</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H27 H30</xm:sqref>
        </x14:dataValidation>
        <x14:dataValidation type="list" allowBlank="1" showInputMessage="1" showErrorMessage="1">
          <x14:formula1>
            <xm:f>Values!$A$18:$A$22</xm:f>
          </x14:formula1>
          <xm:sqref>G27 G30</xm:sqref>
        </x14:dataValidation>
        <x14:dataValidation type="list" allowBlank="1" showInputMessage="1" showErrorMessage="1">
          <x14:formula1>
            <xm:f>Values!$A$11:$A$15</xm:f>
          </x14:formula1>
          <xm:sqref>F21:F31</xm:sqref>
        </x14:dataValidation>
        <x14:dataValidation type="list" allowBlank="1" showInputMessage="1" showErrorMessage="1">
          <x14:formula1>
            <xm:f>Values!$A$4:$A$8</xm:f>
          </x14:formula1>
          <xm:sqref>E21:E31</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P34"/>
  <sheetViews>
    <sheetView topLeftCell="A13" zoomScale="60" zoomScaleNormal="60" workbookViewId="0">
      <selection activeCell="Q33" sqref="Q33"/>
    </sheetView>
  </sheetViews>
  <sheetFormatPr defaultColWidth="8.6640625" defaultRowHeight="14.4"/>
  <cols>
    <col min="1" max="1" width="8.6640625" style="3"/>
    <col min="2" max="2" width="71.33203125" style="3" customWidth="1"/>
    <col min="3" max="3" width="19.6640625" style="4" bestFit="1" customWidth="1"/>
    <col min="4" max="4" width="35" style="3" bestFit="1" customWidth="1"/>
    <col min="5" max="5" width="20.6640625" style="3" bestFit="1" customWidth="1"/>
    <col min="6" max="6" width="26.6640625" style="3" bestFit="1" customWidth="1"/>
    <col min="7" max="7" width="25" style="3" bestFit="1" customWidth="1"/>
    <col min="8" max="8" width="26.5546875" style="3" bestFit="1" customWidth="1"/>
    <col min="9" max="9" width="8.6640625" style="3"/>
    <col min="10" max="13" width="8.6640625" style="3" customWidth="1"/>
    <col min="14" max="14" width="15" style="3" customWidth="1"/>
    <col min="15" max="15" width="32.6640625" style="3" customWidth="1"/>
    <col min="16" max="17" width="8.6640625" style="3"/>
    <col min="18" max="18" width="20.44140625" style="3" bestFit="1" customWidth="1"/>
    <col min="19" max="19" width="19.88671875" style="3" bestFit="1" customWidth="1"/>
    <col min="20" max="20" width="75.6640625" style="3" customWidth="1"/>
    <col min="21" max="16384" width="8.6640625" style="3"/>
  </cols>
  <sheetData>
    <row r="1" spans="1:8" ht="59.7" customHeight="1">
      <c r="A1" s="64" t="s">
        <v>83</v>
      </c>
      <c r="B1" s="64"/>
      <c r="C1" s="64"/>
      <c r="D1" s="64"/>
      <c r="E1" s="64"/>
      <c r="F1" s="64"/>
      <c r="G1" s="64"/>
      <c r="H1" s="64"/>
    </row>
    <row r="3" spans="1:8">
      <c r="C3" s="3"/>
    </row>
    <row r="4" spans="1:8">
      <c r="C4" s="3"/>
    </row>
    <row r="5" spans="1:8">
      <c r="C5" s="23" t="s">
        <v>96</v>
      </c>
      <c r="D5" s="31" t="e">
        <f>F32</f>
        <v>#REF!</v>
      </c>
    </row>
    <row r="6" spans="1:8">
      <c r="C6" s="3"/>
    </row>
    <row r="7" spans="1:8">
      <c r="C7" s="29" t="s">
        <v>95</v>
      </c>
      <c r="D7" s="30" t="e">
        <f>G32</f>
        <v>#REF!</v>
      </c>
    </row>
    <row r="20" spans="1:16" s="28" customFormat="1" ht="28.8">
      <c r="A20" s="24" t="s">
        <v>0</v>
      </c>
      <c r="B20" s="24" t="s">
        <v>1</v>
      </c>
      <c r="C20" s="24" t="s">
        <v>176</v>
      </c>
      <c r="D20" s="24" t="s">
        <v>2</v>
      </c>
      <c r="E20" s="24" t="s">
        <v>69</v>
      </c>
      <c r="F20" s="24" t="s">
        <v>70</v>
      </c>
      <c r="G20" s="27" t="s">
        <v>94</v>
      </c>
      <c r="H20" s="24" t="s">
        <v>72</v>
      </c>
      <c r="J20" s="24" t="s">
        <v>186</v>
      </c>
      <c r="N20" s="24" t="s">
        <v>245</v>
      </c>
    </row>
    <row r="21" spans="1:16" ht="409.6">
      <c r="A21" s="7">
        <v>19.100000000000001</v>
      </c>
      <c r="B21" s="19" t="s">
        <v>160</v>
      </c>
      <c r="C21" s="5" t="s">
        <v>89</v>
      </c>
      <c r="D21" s="4" t="s">
        <v>168</v>
      </c>
      <c r="E21" s="6" t="s">
        <v>49</v>
      </c>
      <c r="F21" s="6" t="s">
        <v>53</v>
      </c>
      <c r="G21" s="26" t="s">
        <v>93</v>
      </c>
      <c r="H21" s="26" t="s">
        <v>93</v>
      </c>
      <c r="J21" s="3">
        <v>2</v>
      </c>
      <c r="K21" s="3" t="s">
        <v>219</v>
      </c>
      <c r="L21" s="3" t="s">
        <v>220</v>
      </c>
      <c r="N21" s="39" t="s">
        <v>399</v>
      </c>
      <c r="O21" s="1" t="s">
        <v>398</v>
      </c>
      <c r="P21" s="40" t="s">
        <v>397</v>
      </c>
    </row>
    <row r="22" spans="1:16" ht="409.6">
      <c r="A22" s="7">
        <v>19.2</v>
      </c>
      <c r="B22" s="19" t="s">
        <v>161</v>
      </c>
      <c r="C22" s="5" t="s">
        <v>89</v>
      </c>
      <c r="D22" s="4" t="s">
        <v>168</v>
      </c>
      <c r="E22" s="6" t="s">
        <v>49</v>
      </c>
      <c r="F22" s="6" t="s">
        <v>53</v>
      </c>
      <c r="G22" s="26" t="s">
        <v>93</v>
      </c>
      <c r="H22" s="26" t="s">
        <v>93</v>
      </c>
      <c r="J22" s="3">
        <v>0</v>
      </c>
      <c r="N22" s="39" t="s">
        <v>399</v>
      </c>
      <c r="O22" s="3" t="s">
        <v>401</v>
      </c>
      <c r="P22" s="40" t="s">
        <v>400</v>
      </c>
    </row>
    <row r="23" spans="1:16" ht="47.25" customHeight="1">
      <c r="A23" s="7">
        <v>19.3</v>
      </c>
      <c r="B23" s="19" t="s">
        <v>162</v>
      </c>
      <c r="C23" s="5" t="s">
        <v>89</v>
      </c>
      <c r="D23" s="4" t="s">
        <v>168</v>
      </c>
      <c r="E23" s="6" t="s">
        <v>49</v>
      </c>
      <c r="F23" s="6" t="s">
        <v>53</v>
      </c>
      <c r="G23" s="26" t="s">
        <v>93</v>
      </c>
      <c r="H23" s="26" t="s">
        <v>93</v>
      </c>
      <c r="J23" s="3">
        <v>0</v>
      </c>
      <c r="N23" s="39" t="s">
        <v>399</v>
      </c>
      <c r="O23" s="3" t="s">
        <v>401</v>
      </c>
      <c r="P23" s="40" t="s">
        <v>400</v>
      </c>
    </row>
    <row r="24" spans="1:16" ht="75" customHeight="1">
      <c r="A24" s="7">
        <v>19.399999999999999</v>
      </c>
      <c r="B24" s="19" t="s">
        <v>163</v>
      </c>
      <c r="C24" s="5" t="s">
        <v>89</v>
      </c>
      <c r="D24" s="4" t="s">
        <v>168</v>
      </c>
      <c r="E24" s="6" t="s">
        <v>49</v>
      </c>
      <c r="F24" s="6" t="s">
        <v>53</v>
      </c>
      <c r="G24" s="26" t="s">
        <v>93</v>
      </c>
      <c r="H24" s="26" t="s">
        <v>93</v>
      </c>
      <c r="J24" s="3">
        <v>0</v>
      </c>
      <c r="N24" s="39" t="s">
        <v>399</v>
      </c>
      <c r="O24" s="3" t="s">
        <v>401</v>
      </c>
      <c r="P24" s="40" t="s">
        <v>402</v>
      </c>
    </row>
    <row r="25" spans="1:16" ht="331.2">
      <c r="A25" s="7">
        <v>19.5</v>
      </c>
      <c r="B25" s="19" t="s">
        <v>164</v>
      </c>
      <c r="C25" s="5" t="s">
        <v>89</v>
      </c>
      <c r="D25" s="4" t="s">
        <v>168</v>
      </c>
      <c r="E25" s="6" t="s">
        <v>49</v>
      </c>
      <c r="F25" s="6" t="s">
        <v>53</v>
      </c>
      <c r="G25" s="26" t="s">
        <v>93</v>
      </c>
      <c r="H25" s="26" t="s">
        <v>93</v>
      </c>
      <c r="J25" s="3">
        <v>0</v>
      </c>
      <c r="N25" s="39" t="s">
        <v>399</v>
      </c>
      <c r="O25" s="3" t="s">
        <v>404</v>
      </c>
      <c r="P25" s="40" t="s">
        <v>403</v>
      </c>
    </row>
    <row r="26" spans="1:16" ht="60" customHeight="1">
      <c r="A26" s="7">
        <v>19.600000000000001</v>
      </c>
      <c r="B26" s="19" t="s">
        <v>165</v>
      </c>
      <c r="C26" s="5" t="s">
        <v>89</v>
      </c>
      <c r="D26" s="4" t="s">
        <v>168</v>
      </c>
      <c r="E26" s="6" t="s">
        <v>49</v>
      </c>
      <c r="F26" s="6" t="s">
        <v>53</v>
      </c>
      <c r="G26" s="26" t="s">
        <v>93</v>
      </c>
      <c r="H26" s="26" t="s">
        <v>93</v>
      </c>
      <c r="J26" s="3">
        <v>0</v>
      </c>
      <c r="N26" s="39" t="s">
        <v>399</v>
      </c>
      <c r="O26" s="3" t="s">
        <v>406</v>
      </c>
      <c r="P26" s="42" t="s">
        <v>405</v>
      </c>
    </row>
    <row r="27" spans="1:16" ht="409.6">
      <c r="A27" s="7">
        <v>19.7</v>
      </c>
      <c r="B27" s="19" t="s">
        <v>166</v>
      </c>
      <c r="C27" s="5" t="s">
        <v>89</v>
      </c>
      <c r="D27" s="4" t="s">
        <v>168</v>
      </c>
      <c r="E27" s="6" t="s">
        <v>49</v>
      </c>
      <c r="F27" s="6" t="s">
        <v>53</v>
      </c>
      <c r="G27" s="26" t="s">
        <v>93</v>
      </c>
      <c r="H27" s="26" t="s">
        <v>93</v>
      </c>
      <c r="J27" s="3">
        <v>2</v>
      </c>
      <c r="K27" s="3" t="s">
        <v>219</v>
      </c>
      <c r="L27" s="3" t="s">
        <v>220</v>
      </c>
      <c r="N27" s="39" t="s">
        <v>399</v>
      </c>
      <c r="O27" s="3" t="s">
        <v>408</v>
      </c>
      <c r="P27" s="40" t="s">
        <v>407</v>
      </c>
    </row>
    <row r="28" spans="1:16" ht="43.2">
      <c r="A28" s="35">
        <v>19.8</v>
      </c>
      <c r="B28" s="19" t="s">
        <v>167</v>
      </c>
      <c r="C28" s="5" t="s">
        <v>89</v>
      </c>
      <c r="D28" s="4" t="s">
        <v>168</v>
      </c>
      <c r="E28" s="6" t="s">
        <v>45</v>
      </c>
      <c r="F28" s="6" t="s">
        <v>53</v>
      </c>
      <c r="G28" s="26" t="s">
        <v>93</v>
      </c>
      <c r="H28" s="26" t="s">
        <v>93</v>
      </c>
    </row>
    <row r="29" spans="1:16">
      <c r="J29" s="3">
        <f>AVERAGE(J21:J28)</f>
        <v>0.5714285714285714</v>
      </c>
      <c r="K29" s="36" t="s">
        <v>428</v>
      </c>
    </row>
    <row r="30" spans="1:16" ht="57.6">
      <c r="D30" s="2" t="s">
        <v>17</v>
      </c>
      <c r="F30" s="17" t="e">
        <f>AVERAGE(#REF!)</f>
        <v>#REF!</v>
      </c>
      <c r="G30" s="17" t="e">
        <f>1-F30</f>
        <v>#REF!</v>
      </c>
      <c r="K30" s="5" t="s">
        <v>17</v>
      </c>
      <c r="M30" s="17" t="e">
        <f>AVERAGE(#REF!)</f>
        <v>#REF!</v>
      </c>
      <c r="N30" s="17" t="e">
        <f>1-M30</f>
        <v>#REF!</v>
      </c>
    </row>
    <row r="31" spans="1:16" ht="57.6">
      <c r="D31" s="5" t="s">
        <v>3</v>
      </c>
      <c r="E31" s="5"/>
      <c r="F31" s="17" t="e">
        <f>AVERAGE(#REF!)</f>
        <v>#REF!</v>
      </c>
      <c r="G31" s="17" t="e">
        <f>1-F31</f>
        <v>#REF!</v>
      </c>
      <c r="K31" s="5" t="s">
        <v>3</v>
      </c>
      <c r="L31" s="5"/>
      <c r="M31" s="17" t="e">
        <f>AVERAGE(#REF!)</f>
        <v>#REF!</v>
      </c>
      <c r="N31" s="17" t="e">
        <f>1-M31</f>
        <v>#REF!</v>
      </c>
    </row>
    <row r="32" spans="1:16" ht="72">
      <c r="D32" s="5" t="s">
        <v>6</v>
      </c>
      <c r="E32" s="5"/>
      <c r="F32" s="17" t="e">
        <f>AVERAGE(F28:F31)</f>
        <v>#REF!</v>
      </c>
      <c r="G32" s="17" t="e">
        <f>1-F32</f>
        <v>#REF!</v>
      </c>
      <c r="K32" s="5" t="s">
        <v>6</v>
      </c>
      <c r="L32" s="5"/>
      <c r="M32" s="17" t="e">
        <f>AVERAGE(M30:M31)</f>
        <v>#REF!</v>
      </c>
      <c r="N32" s="17" t="e">
        <f>1-M32</f>
        <v>#REF!</v>
      </c>
    </row>
    <row r="33" spans="1:14">
      <c r="K33" s="5"/>
      <c r="L33" s="5"/>
      <c r="M33" s="17"/>
      <c r="N33" s="17"/>
    </row>
    <row r="34" spans="1:14" ht="30" customHeight="1">
      <c r="A34" s="68" t="s">
        <v>43</v>
      </c>
      <c r="B34" s="68"/>
      <c r="C34" s="68"/>
      <c r="D34" s="68"/>
      <c r="E34" s="68"/>
      <c r="F34" s="68"/>
      <c r="G34" s="68"/>
      <c r="H34" s="68"/>
      <c r="I34" s="37"/>
      <c r="J34" s="37"/>
    </row>
  </sheetData>
  <mergeCells count="2">
    <mergeCell ref="A1:H1"/>
    <mergeCell ref="A34:H34"/>
  </mergeCells>
  <hyperlinks>
    <hyperlink ref="A34" r:id="rId1" display="http://creativecommons.org/licenses/by-sa/4.0/"/>
  </hyperlinks>
  <pageMargins left="0.7" right="0.7" top="0.75" bottom="0.75" header="0.3" footer="0.3"/>
  <pageSetup scale="28"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26" operator="equal" id="{1C76063B-2BC8-48AE-A4CB-86241FA635A9}">
            <xm:f>Values!$A$8</xm:f>
            <x14:dxf>
              <fill>
                <patternFill>
                  <bgColor rgb="FF27AE60"/>
                </patternFill>
              </fill>
            </x14:dxf>
          </x14:cfRule>
          <x14:cfRule type="cellIs" priority="27" operator="equal" id="{1072AFC5-E89D-4949-80B6-70988947DD71}">
            <xm:f>Values!$A$7</xm:f>
            <x14:dxf>
              <fill>
                <patternFill>
                  <bgColor rgb="FFF1C40F"/>
                </patternFill>
              </fill>
            </x14:dxf>
          </x14:cfRule>
          <x14:cfRule type="cellIs" priority="28" operator="equal" id="{E5644BCF-7378-485D-8EB8-E75F9AE32DAF}">
            <xm:f>Values!$A$6</xm:f>
            <x14:dxf>
              <fill>
                <patternFill>
                  <bgColor rgb="FFF39C12"/>
                </patternFill>
              </fill>
            </x14:dxf>
          </x14:cfRule>
          <x14:cfRule type="cellIs" priority="29" operator="equal" id="{BC3EE584-0D34-4941-9029-B5AFE32EEEDE}">
            <xm:f>Values!$A$5</xm:f>
            <x14:dxf>
              <fill>
                <patternFill>
                  <bgColor rgb="FFE67E22"/>
                </patternFill>
              </fill>
            </x14:dxf>
          </x14:cfRule>
          <x14:cfRule type="cellIs" priority="30" operator="equal" id="{4A552126-82B6-4A34-A7E0-3466271C0EA3}">
            <xm:f>Values!$A$4</xm:f>
            <x14:dxf>
              <fill>
                <patternFill>
                  <bgColor rgb="FFE74C3C"/>
                </patternFill>
              </fill>
            </x14:dxf>
          </x14:cfRule>
          <xm:sqref>E21:E23 E25:E28</xm:sqref>
        </x14:conditionalFormatting>
        <x14:conditionalFormatting xmlns:xm="http://schemas.microsoft.com/office/excel/2006/main">
          <x14:cfRule type="cellIs" priority="11" operator="equal" id="{7C6235BB-7E53-4840-9B2A-4A8B5B1220B5}">
            <xm:f>Values!$A$15</xm:f>
            <x14:dxf>
              <fill>
                <patternFill>
                  <bgColor rgb="FF27AE60"/>
                </patternFill>
              </fill>
            </x14:dxf>
          </x14:cfRule>
          <x14:cfRule type="cellIs" priority="22" operator="equal" id="{8FA7B226-7F4F-4292-B68C-AE1298EFD536}">
            <xm:f>Values!$A$14</xm:f>
            <x14:dxf>
              <fill>
                <patternFill>
                  <bgColor rgb="FFF1C40F"/>
                </patternFill>
              </fill>
            </x14:dxf>
          </x14:cfRule>
          <x14:cfRule type="cellIs" priority="23" operator="equal" id="{C15CD929-2FC2-4900-B470-BB86D834EE64}">
            <xm:f>Values!$A$13</xm:f>
            <x14:dxf>
              <fill>
                <patternFill>
                  <bgColor rgb="FFF39C12"/>
                </patternFill>
              </fill>
            </x14:dxf>
          </x14:cfRule>
          <x14:cfRule type="cellIs" priority="24" operator="equal" id="{CFBCF24E-3526-4275-9389-C7CE3475B737}">
            <xm:f>Values!$A$12</xm:f>
            <x14:dxf>
              <fill>
                <patternFill>
                  <bgColor rgb="FFE67E22"/>
                </patternFill>
              </fill>
            </x14:dxf>
          </x14:cfRule>
          <x14:cfRule type="cellIs" priority="25" operator="equal" id="{C3EC0198-B345-442F-BF3F-ACC8CB2190B1}">
            <xm:f>Values!$A$11</xm:f>
            <x14:dxf>
              <fill>
                <patternFill>
                  <bgColor rgb="FFE74C3C"/>
                </patternFill>
              </fill>
            </x14:dxf>
          </x14:cfRule>
          <xm:sqref>F21:F23 F25:F28</xm:sqref>
        </x14:conditionalFormatting>
        <x14:conditionalFormatting xmlns:xm="http://schemas.microsoft.com/office/excel/2006/main">
          <x14:cfRule type="cellIs" priority="6" operator="equal" id="{9A872CB1-1E1E-4D95-9F54-81A252ADD61C}">
            <xm:f>Values!$A$8</xm:f>
            <x14:dxf>
              <fill>
                <patternFill>
                  <bgColor rgb="FF27AE60"/>
                </patternFill>
              </fill>
            </x14:dxf>
          </x14:cfRule>
          <x14:cfRule type="cellIs" priority="7" operator="equal" id="{81E12636-E99E-4071-9CCA-04D1FE693DE0}">
            <xm:f>Values!$A$7</xm:f>
            <x14:dxf>
              <fill>
                <patternFill>
                  <bgColor rgb="FFF1C40F"/>
                </patternFill>
              </fill>
            </x14:dxf>
          </x14:cfRule>
          <x14:cfRule type="cellIs" priority="8" operator="equal" id="{397B128C-A128-47DC-BE7F-9B7B048BEDA2}">
            <xm:f>Values!$A$6</xm:f>
            <x14:dxf>
              <fill>
                <patternFill>
                  <bgColor rgb="FFF39C12"/>
                </patternFill>
              </fill>
            </x14:dxf>
          </x14:cfRule>
          <x14:cfRule type="cellIs" priority="9" operator="equal" id="{90FB128F-A62D-44DD-8A96-B9D58E4C5A57}">
            <xm:f>Values!$A$5</xm:f>
            <x14:dxf>
              <fill>
                <patternFill>
                  <bgColor rgb="FFE67E22"/>
                </patternFill>
              </fill>
            </x14:dxf>
          </x14:cfRule>
          <x14:cfRule type="cellIs" priority="10" operator="equal" id="{AB23FD67-71C6-49E5-9A56-03C14666C5EE}">
            <xm:f>Values!$A$4</xm:f>
            <x14:dxf>
              <fill>
                <patternFill>
                  <bgColor rgb="FFE74C3C"/>
                </patternFill>
              </fill>
            </x14:dxf>
          </x14:cfRule>
          <xm:sqref>E24</xm:sqref>
        </x14:conditionalFormatting>
        <x14:conditionalFormatting xmlns:xm="http://schemas.microsoft.com/office/excel/2006/main">
          <x14:cfRule type="cellIs" priority="1" operator="equal" id="{1F20E82B-766E-4CD9-B5C3-21F335C9C07D}">
            <xm:f>Values!$A$15</xm:f>
            <x14:dxf>
              <fill>
                <patternFill>
                  <bgColor rgb="FF27AE60"/>
                </patternFill>
              </fill>
            </x14:dxf>
          </x14:cfRule>
          <x14:cfRule type="cellIs" priority="2" operator="equal" id="{72A4A4C8-22D5-457C-A73F-C0887BC86163}">
            <xm:f>Values!$A$14</xm:f>
            <x14:dxf>
              <fill>
                <patternFill>
                  <bgColor rgb="FFF1C40F"/>
                </patternFill>
              </fill>
            </x14:dxf>
          </x14:cfRule>
          <x14:cfRule type="cellIs" priority="3" operator="equal" id="{97358585-8E59-4E12-975B-2DFE5133F800}">
            <xm:f>Values!$A$13</xm:f>
            <x14:dxf>
              <fill>
                <patternFill>
                  <bgColor rgb="FFF39C12"/>
                </patternFill>
              </fill>
            </x14:dxf>
          </x14:cfRule>
          <x14:cfRule type="cellIs" priority="4" operator="equal" id="{381096A9-875B-4C8F-B3F9-5D233DD6F81B}">
            <xm:f>Values!$A$12</xm:f>
            <x14:dxf>
              <fill>
                <patternFill>
                  <bgColor rgb="FFE67E22"/>
                </patternFill>
              </fill>
            </x14:dxf>
          </x14:cfRule>
          <x14:cfRule type="cellIs" priority="5" operator="equal" id="{55E87037-EA24-4D4E-9139-CFBA52A74608}">
            <xm:f>Values!$A$11</xm:f>
            <x14:dxf>
              <fill>
                <patternFill>
                  <bgColor rgb="FFE74C3C"/>
                </patternFill>
              </fill>
            </x14:dxf>
          </x14:cfRule>
          <xm:sqref>F24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Values!$A$11:$A$15</xm:f>
          </x14:formula1>
          <xm:sqref>F21:F28</xm:sqref>
        </x14:dataValidation>
        <x14:dataValidation type="list" allowBlank="1" showInputMessage="1" showErrorMessage="1">
          <x14:formula1>
            <xm:f>Values!$A$4:$A$8</xm:f>
          </x14:formula1>
          <xm:sqref>E21:E28</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P34"/>
  <sheetViews>
    <sheetView topLeftCell="A13" zoomScale="60" zoomScaleNormal="60" workbookViewId="0">
      <selection activeCell="Q32" sqref="Q32"/>
    </sheetView>
  </sheetViews>
  <sheetFormatPr defaultColWidth="8.6640625" defaultRowHeight="14.4"/>
  <cols>
    <col min="1" max="1" width="8.6640625" style="3"/>
    <col min="2" max="2" width="71.33203125" style="3" customWidth="1"/>
    <col min="3" max="3" width="19.6640625" style="4" bestFit="1" customWidth="1"/>
    <col min="4" max="4" width="35" style="3" bestFit="1" customWidth="1"/>
    <col min="5" max="5" width="20.6640625" style="3" bestFit="1" customWidth="1"/>
    <col min="6" max="6" width="26.6640625" style="3" bestFit="1" customWidth="1"/>
    <col min="7" max="7" width="25" style="3" bestFit="1" customWidth="1"/>
    <col min="8" max="8" width="26.5546875" style="3" bestFit="1" customWidth="1"/>
    <col min="9" max="9" width="8.6640625" style="3"/>
    <col min="10" max="13" width="8.6640625" style="3" customWidth="1"/>
    <col min="14" max="14" width="8.6640625" style="3"/>
    <col min="15" max="15" width="35" style="3" customWidth="1"/>
    <col min="16" max="17" width="8.6640625" style="3"/>
    <col min="18" max="18" width="32.5546875" style="3" bestFit="1" customWidth="1"/>
    <col min="19" max="19" width="25.5546875" style="3" bestFit="1" customWidth="1"/>
    <col min="20" max="20" width="75.6640625" style="3" customWidth="1"/>
    <col min="21" max="16384" width="8.6640625" style="3"/>
  </cols>
  <sheetData>
    <row r="1" spans="1:8" ht="59.7" customHeight="1">
      <c r="A1" s="64" t="s">
        <v>8</v>
      </c>
      <c r="B1" s="64"/>
      <c r="C1" s="64"/>
      <c r="D1" s="64"/>
      <c r="E1" s="64"/>
      <c r="F1" s="64"/>
      <c r="G1" s="64"/>
      <c r="H1" s="64"/>
    </row>
    <row r="3" spans="1:8">
      <c r="C3" s="3"/>
    </row>
    <row r="4" spans="1:8">
      <c r="C4" s="3"/>
    </row>
    <row r="5" spans="1:8">
      <c r="C5" s="23" t="s">
        <v>96</v>
      </c>
      <c r="D5" s="31" t="e">
        <f>F32</f>
        <v>#REF!</v>
      </c>
    </row>
    <row r="6" spans="1:8">
      <c r="C6" s="3"/>
    </row>
    <row r="7" spans="1:8">
      <c r="C7" s="29" t="s">
        <v>95</v>
      </c>
      <c r="D7" s="30">
        <f>G32</f>
        <v>1</v>
      </c>
    </row>
    <row r="20" spans="1:16" s="28" customFormat="1" ht="28.8">
      <c r="A20" s="24" t="s">
        <v>0</v>
      </c>
      <c r="B20" s="24" t="s">
        <v>1</v>
      </c>
      <c r="C20" s="24" t="s">
        <v>176</v>
      </c>
      <c r="D20" s="24" t="s">
        <v>2</v>
      </c>
      <c r="E20" s="24" t="s">
        <v>69</v>
      </c>
      <c r="F20" s="24" t="s">
        <v>70</v>
      </c>
      <c r="G20" s="27" t="s">
        <v>94</v>
      </c>
      <c r="H20" s="24" t="s">
        <v>72</v>
      </c>
      <c r="J20" s="24" t="s">
        <v>186</v>
      </c>
      <c r="N20" s="24" t="s">
        <v>245</v>
      </c>
    </row>
    <row r="21" spans="1:16" ht="48" customHeight="1">
      <c r="A21" s="7">
        <v>20.100000000000001</v>
      </c>
      <c r="B21" s="19" t="s">
        <v>169</v>
      </c>
      <c r="C21" s="5" t="s">
        <v>89</v>
      </c>
      <c r="D21" s="4" t="s">
        <v>173</v>
      </c>
      <c r="E21" s="6" t="s">
        <v>46</v>
      </c>
      <c r="F21" s="6" t="s">
        <v>54</v>
      </c>
      <c r="G21" s="26" t="s">
        <v>93</v>
      </c>
      <c r="H21" s="26" t="s">
        <v>93</v>
      </c>
      <c r="J21" s="3">
        <v>0</v>
      </c>
      <c r="N21" s="39" t="s">
        <v>231</v>
      </c>
      <c r="O21" s="3" t="s">
        <v>410</v>
      </c>
      <c r="P21" s="40" t="s">
        <v>409</v>
      </c>
    </row>
    <row r="22" spans="1:16" ht="409.6">
      <c r="A22" s="7">
        <v>20.2</v>
      </c>
      <c r="B22" s="19" t="s">
        <v>170</v>
      </c>
      <c r="C22" s="5" t="s">
        <v>39</v>
      </c>
      <c r="D22" s="4" t="s">
        <v>173</v>
      </c>
      <c r="E22" s="6" t="s">
        <v>46</v>
      </c>
      <c r="F22" s="6" t="s">
        <v>54</v>
      </c>
      <c r="G22" s="26" t="s">
        <v>93</v>
      </c>
      <c r="H22" s="26" t="s">
        <v>93</v>
      </c>
      <c r="J22" s="3">
        <v>0</v>
      </c>
      <c r="N22" s="39" t="s">
        <v>231</v>
      </c>
      <c r="O22" s="3" t="s">
        <v>410</v>
      </c>
      <c r="P22" s="40" t="s">
        <v>409</v>
      </c>
    </row>
    <row r="23" spans="1:16" ht="316.8">
      <c r="A23" s="7">
        <v>20.3</v>
      </c>
      <c r="B23" s="19" t="s">
        <v>35</v>
      </c>
      <c r="C23" s="5" t="s">
        <v>39</v>
      </c>
      <c r="D23" s="4" t="s">
        <v>173</v>
      </c>
      <c r="E23" s="6" t="s">
        <v>46</v>
      </c>
      <c r="F23" s="6" t="s">
        <v>54</v>
      </c>
      <c r="G23" s="26" t="s">
        <v>93</v>
      </c>
      <c r="H23" s="26" t="s">
        <v>93</v>
      </c>
      <c r="J23" s="3">
        <v>0</v>
      </c>
      <c r="N23" s="39" t="s">
        <v>231</v>
      </c>
      <c r="O23" s="3" t="s">
        <v>410</v>
      </c>
      <c r="P23" s="40" t="s">
        <v>411</v>
      </c>
    </row>
    <row r="24" spans="1:16" ht="76.5" customHeight="1">
      <c r="A24" s="7">
        <v>20.399999999999999</v>
      </c>
      <c r="B24" s="19" t="s">
        <v>36</v>
      </c>
      <c r="C24" s="5" t="s">
        <v>39</v>
      </c>
      <c r="D24" s="4" t="s">
        <v>173</v>
      </c>
      <c r="E24" s="6" t="s">
        <v>46</v>
      </c>
      <c r="F24" s="6" t="s">
        <v>54</v>
      </c>
      <c r="G24" s="26" t="s">
        <v>93</v>
      </c>
      <c r="H24" s="26" t="s">
        <v>93</v>
      </c>
      <c r="J24" s="3">
        <v>0</v>
      </c>
      <c r="N24" s="39" t="s">
        <v>231</v>
      </c>
      <c r="O24" s="3" t="s">
        <v>413</v>
      </c>
      <c r="P24" s="40" t="s">
        <v>412</v>
      </c>
    </row>
    <row r="25" spans="1:16" ht="409.6">
      <c r="A25" s="7">
        <v>20.5</v>
      </c>
      <c r="B25" s="19" t="s">
        <v>88</v>
      </c>
      <c r="C25" s="5" t="s">
        <v>39</v>
      </c>
      <c r="D25" s="4" t="s">
        <v>173</v>
      </c>
      <c r="E25" s="6" t="s">
        <v>45</v>
      </c>
      <c r="F25" s="6" t="s">
        <v>51</v>
      </c>
      <c r="G25" s="26" t="s">
        <v>93</v>
      </c>
      <c r="H25" s="26" t="s">
        <v>93</v>
      </c>
      <c r="J25" s="3">
        <v>0</v>
      </c>
      <c r="N25" s="39" t="s">
        <v>231</v>
      </c>
      <c r="O25" s="3" t="s">
        <v>414</v>
      </c>
      <c r="P25" s="40" t="s">
        <v>88</v>
      </c>
    </row>
    <row r="26" spans="1:16" ht="409.6">
      <c r="A26" s="7">
        <v>20.6</v>
      </c>
      <c r="B26" s="19" t="s">
        <v>171</v>
      </c>
      <c r="C26" s="5" t="s">
        <v>39</v>
      </c>
      <c r="D26" s="5" t="s">
        <v>173</v>
      </c>
      <c r="E26" s="6" t="s">
        <v>46</v>
      </c>
      <c r="F26" s="6" t="s">
        <v>54</v>
      </c>
      <c r="G26" s="26" t="s">
        <v>93</v>
      </c>
      <c r="H26" s="26" t="s">
        <v>93</v>
      </c>
      <c r="J26" s="3">
        <v>0</v>
      </c>
      <c r="N26" s="39" t="s">
        <v>231</v>
      </c>
      <c r="O26" s="3" t="s">
        <v>414</v>
      </c>
      <c r="P26" s="40" t="s">
        <v>415</v>
      </c>
    </row>
    <row r="27" spans="1:16" ht="58.2" customHeight="1">
      <c r="A27" s="7">
        <v>20.7</v>
      </c>
      <c r="B27" s="19" t="s">
        <v>172</v>
      </c>
      <c r="C27" s="5" t="s">
        <v>39</v>
      </c>
      <c r="D27" s="5" t="s">
        <v>173</v>
      </c>
      <c r="E27" s="6" t="s">
        <v>45</v>
      </c>
      <c r="F27" s="6" t="s">
        <v>51</v>
      </c>
      <c r="G27" s="26" t="s">
        <v>93</v>
      </c>
      <c r="H27" s="26" t="s">
        <v>93</v>
      </c>
      <c r="J27" s="3">
        <v>0</v>
      </c>
      <c r="N27" s="39" t="s">
        <v>231</v>
      </c>
      <c r="O27" s="3" t="s">
        <v>414</v>
      </c>
      <c r="P27" s="40" t="s">
        <v>416</v>
      </c>
    </row>
    <row r="28" spans="1:16" ht="409.6">
      <c r="A28" s="7">
        <v>20.8</v>
      </c>
      <c r="B28" s="19" t="s">
        <v>87</v>
      </c>
      <c r="C28" s="5" t="s">
        <v>39</v>
      </c>
      <c r="D28" s="4" t="s">
        <v>173</v>
      </c>
      <c r="E28" s="6" t="s">
        <v>47</v>
      </c>
      <c r="F28" s="6" t="s">
        <v>54</v>
      </c>
      <c r="G28" s="26" t="s">
        <v>93</v>
      </c>
      <c r="H28" s="26" t="s">
        <v>93</v>
      </c>
      <c r="J28" s="3">
        <v>0</v>
      </c>
      <c r="N28" s="39" t="s">
        <v>263</v>
      </c>
      <c r="O28" s="3" t="s">
        <v>418</v>
      </c>
      <c r="P28" s="40" t="s">
        <v>417</v>
      </c>
    </row>
    <row r="29" spans="1:16">
      <c r="J29" s="3">
        <f>AVERAGE(J21:J28)</f>
        <v>0</v>
      </c>
      <c r="K29" s="36" t="s">
        <v>428</v>
      </c>
    </row>
    <row r="30" spans="1:16" ht="57.6">
      <c r="D30" s="2" t="s">
        <v>17</v>
      </c>
      <c r="F30" s="17" t="e">
        <f>AVERAGE(#REF!)</f>
        <v>#REF!</v>
      </c>
      <c r="G30" s="16">
        <f>1-E30</f>
        <v>1</v>
      </c>
      <c r="K30" s="5" t="s">
        <v>17</v>
      </c>
      <c r="M30" s="17" t="e">
        <f>AVERAGE(#REF!)</f>
        <v>#REF!</v>
      </c>
      <c r="N30" s="17" t="e">
        <f>1-M30</f>
        <v>#REF!</v>
      </c>
    </row>
    <row r="31" spans="1:16" ht="57.6">
      <c r="D31" s="5" t="s">
        <v>3</v>
      </c>
      <c r="E31" s="5"/>
      <c r="F31" s="17" t="e">
        <f>AVERAGE(#REF!)</f>
        <v>#REF!</v>
      </c>
      <c r="G31" s="16">
        <f>1-E31</f>
        <v>1</v>
      </c>
      <c r="K31" s="5" t="s">
        <v>3</v>
      </c>
      <c r="L31" s="5"/>
      <c r="M31" s="17" t="e">
        <f xml:space="preserve"> AVERAGE(#REF!)</f>
        <v>#REF!</v>
      </c>
      <c r="N31" s="17" t="e">
        <f>1-M31</f>
        <v>#REF!</v>
      </c>
    </row>
    <row r="32" spans="1:16" ht="72">
      <c r="D32" s="5" t="s">
        <v>6</v>
      </c>
      <c r="E32" s="5"/>
      <c r="F32" s="17" t="e">
        <f>AVERAGE(F28:F31)</f>
        <v>#REF!</v>
      </c>
      <c r="G32" s="16">
        <f>1-E32</f>
        <v>1</v>
      </c>
      <c r="K32" s="5" t="s">
        <v>6</v>
      </c>
      <c r="L32" s="5"/>
      <c r="M32" s="17" t="e">
        <f>AVERAGE(M30:M31)</f>
        <v>#REF!</v>
      </c>
      <c r="N32" s="17" t="e">
        <f>1-M32</f>
        <v>#REF!</v>
      </c>
    </row>
    <row r="33" spans="1:14">
      <c r="K33" s="5"/>
      <c r="L33" s="5"/>
      <c r="M33" s="17"/>
      <c r="N33" s="17"/>
    </row>
    <row r="34" spans="1:14" ht="30" customHeight="1">
      <c r="A34" s="68" t="s">
        <v>43</v>
      </c>
      <c r="B34" s="68"/>
      <c r="C34" s="68"/>
      <c r="D34" s="68"/>
      <c r="E34" s="68"/>
      <c r="F34" s="68"/>
      <c r="G34" s="68"/>
      <c r="H34" s="68"/>
      <c r="I34" s="37"/>
      <c r="J34" s="37"/>
    </row>
  </sheetData>
  <mergeCells count="2">
    <mergeCell ref="A1:H1"/>
    <mergeCell ref="A34:H34"/>
  </mergeCells>
  <hyperlinks>
    <hyperlink ref="A34" r:id="rId1" display="http://creativecommons.org/licenses/by-sa/4.0/"/>
  </hyperlinks>
  <pageMargins left="0.7" right="0.7" top="0.75" bottom="0.75" header="0.3" footer="0.3"/>
  <pageSetup scale="28"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52" operator="equal" id="{FEF89AAA-C8F8-4BD8-AAFB-68F7591F8DAE}">
            <xm:f>Values!$A$8</xm:f>
            <x14:dxf>
              <fill>
                <patternFill>
                  <bgColor rgb="FF27AE60"/>
                </patternFill>
              </fill>
            </x14:dxf>
          </x14:cfRule>
          <x14:cfRule type="cellIs" priority="53" operator="equal" id="{EAC49842-59D7-43B3-BCD8-A6168F87A384}">
            <xm:f>Values!$A$7</xm:f>
            <x14:dxf>
              <fill>
                <patternFill>
                  <bgColor rgb="FFF1C40F"/>
                </patternFill>
              </fill>
            </x14:dxf>
          </x14:cfRule>
          <x14:cfRule type="cellIs" priority="54" operator="equal" id="{73094555-551F-4559-9F3B-D370783C8A66}">
            <xm:f>Values!$A$6</xm:f>
            <x14:dxf>
              <fill>
                <patternFill>
                  <bgColor rgb="FFF39C12"/>
                </patternFill>
              </fill>
            </x14:dxf>
          </x14:cfRule>
          <x14:cfRule type="cellIs" priority="55" operator="equal" id="{AC85F8CC-4304-492C-BAA0-6ED22E3F4D8A}">
            <xm:f>Values!$A$5</xm:f>
            <x14:dxf>
              <fill>
                <patternFill>
                  <bgColor rgb="FFE67E22"/>
                </patternFill>
              </fill>
            </x14:dxf>
          </x14:cfRule>
          <x14:cfRule type="cellIs" priority="56" operator="equal" id="{EFCD416F-54CB-483C-9813-383A746DEF8A}">
            <xm:f>Values!$A$4</xm:f>
            <x14:dxf>
              <fill>
                <patternFill>
                  <bgColor rgb="FFE74C3C"/>
                </patternFill>
              </fill>
            </x14:dxf>
          </x14:cfRule>
          <xm:sqref>E21</xm:sqref>
        </x14:conditionalFormatting>
        <x14:conditionalFormatting xmlns:xm="http://schemas.microsoft.com/office/excel/2006/main">
          <x14:cfRule type="cellIs" priority="11" operator="equal" id="{132AE8BA-5DD2-400D-8692-2D6A2B11E970}">
            <xm:f>Values!$A$15</xm:f>
            <x14:dxf>
              <fill>
                <patternFill>
                  <bgColor rgb="FF27AE60"/>
                </patternFill>
              </fill>
            </x14:dxf>
          </x14:cfRule>
          <x14:cfRule type="cellIs" priority="48" operator="equal" id="{0599B709-C9D6-4925-A652-E9E9C751D2E2}">
            <xm:f>Values!$A$14</xm:f>
            <x14:dxf>
              <fill>
                <patternFill>
                  <bgColor rgb="FFF1C40F"/>
                </patternFill>
              </fill>
            </x14:dxf>
          </x14:cfRule>
          <x14:cfRule type="cellIs" priority="49" operator="equal" id="{DD5018F0-4730-4337-8EAA-0218D0BBADBE}">
            <xm:f>Values!$A$13</xm:f>
            <x14:dxf>
              <fill>
                <patternFill>
                  <bgColor rgb="FFF39C12"/>
                </patternFill>
              </fill>
            </x14:dxf>
          </x14:cfRule>
          <x14:cfRule type="cellIs" priority="50" operator="equal" id="{3E730F6B-24F5-4BB9-99F8-AE6CE94B4126}">
            <xm:f>Values!$A$12</xm:f>
            <x14:dxf>
              <fill>
                <patternFill>
                  <bgColor rgb="FFE67E22"/>
                </patternFill>
              </fill>
            </x14:dxf>
          </x14:cfRule>
          <x14:cfRule type="cellIs" priority="51" operator="equal" id="{97C5045C-DE7E-4EBB-87C2-3414345545DA}">
            <xm:f>Values!$A$11</xm:f>
            <x14:dxf>
              <fill>
                <patternFill>
                  <bgColor rgb="FFE74C3C"/>
                </patternFill>
              </fill>
            </x14:dxf>
          </x14:cfRule>
          <xm:sqref>F21</xm:sqref>
        </x14:conditionalFormatting>
        <x14:conditionalFormatting xmlns:xm="http://schemas.microsoft.com/office/excel/2006/main">
          <x14:cfRule type="cellIs" priority="6" operator="equal" id="{1958EB94-23E4-4134-8F26-82BABED9CC1A}">
            <xm:f>Values!$A$15</xm:f>
            <x14:dxf>
              <fill>
                <patternFill>
                  <bgColor rgb="FF27AE60"/>
                </patternFill>
              </fill>
            </x14:dxf>
          </x14:cfRule>
          <x14:cfRule type="cellIs" priority="7" operator="equal" id="{F347EC3E-4ECC-46FC-A6F7-971D74B17C29}">
            <xm:f>Values!$A$14</xm:f>
            <x14:dxf>
              <fill>
                <patternFill>
                  <bgColor rgb="FFF1C40F"/>
                </patternFill>
              </fill>
            </x14:dxf>
          </x14:cfRule>
          <x14:cfRule type="cellIs" priority="8" operator="equal" id="{58DC8BF8-490A-4FCA-8784-069F1758F963}">
            <xm:f>Values!$A$13</xm:f>
            <x14:dxf>
              <fill>
                <patternFill>
                  <bgColor rgb="FFF39C12"/>
                </patternFill>
              </fill>
            </x14:dxf>
          </x14:cfRule>
          <x14:cfRule type="cellIs" priority="9" operator="equal" id="{BB8803C1-F517-4057-92D2-B762B0FBA167}">
            <xm:f>Values!$A$12</xm:f>
            <x14:dxf>
              <fill>
                <patternFill>
                  <bgColor rgb="FFE67E22"/>
                </patternFill>
              </fill>
            </x14:dxf>
          </x14:cfRule>
          <x14:cfRule type="cellIs" priority="10" operator="equal" id="{9498E054-4527-42B6-BDD4-461D7D2E4350}">
            <xm:f>Values!$A$11</xm:f>
            <x14:dxf>
              <fill>
                <patternFill>
                  <bgColor rgb="FFE74C3C"/>
                </patternFill>
              </fill>
            </x14:dxf>
          </x14:cfRule>
          <xm:sqref>F22:F28</xm:sqref>
        </x14:conditionalFormatting>
        <x14:conditionalFormatting xmlns:xm="http://schemas.microsoft.com/office/excel/2006/main">
          <x14:cfRule type="cellIs" priority="1" operator="equal" id="{9DAF9225-286D-4609-9236-5D1E9F6C8600}">
            <xm:f>Values!$A$8</xm:f>
            <x14:dxf>
              <fill>
                <patternFill>
                  <bgColor rgb="FF27AE60"/>
                </patternFill>
              </fill>
            </x14:dxf>
          </x14:cfRule>
          <x14:cfRule type="cellIs" priority="2" operator="equal" id="{36EDAEF0-19C3-4193-97E2-BC5FAD9EC3B8}">
            <xm:f>Values!$A$7</xm:f>
            <x14:dxf>
              <fill>
                <patternFill>
                  <bgColor rgb="FFF1C40F"/>
                </patternFill>
              </fill>
            </x14:dxf>
          </x14:cfRule>
          <x14:cfRule type="cellIs" priority="3" operator="equal" id="{099CD0EF-5DE8-4F23-8D1F-D51D386CCC45}">
            <xm:f>Values!$A$6</xm:f>
            <x14:dxf>
              <fill>
                <patternFill>
                  <bgColor rgb="FFF39C12"/>
                </patternFill>
              </fill>
            </x14:dxf>
          </x14:cfRule>
          <x14:cfRule type="cellIs" priority="4" operator="equal" id="{57159E52-6B1C-4CC0-B6A1-008D918F142C}">
            <xm:f>Values!$A$5</xm:f>
            <x14:dxf>
              <fill>
                <patternFill>
                  <bgColor rgb="FFE67E22"/>
                </patternFill>
              </fill>
            </x14:dxf>
          </x14:cfRule>
          <x14:cfRule type="cellIs" priority="5" operator="equal" id="{788EBAC0-1C0C-491A-8792-531AB3246BDC}">
            <xm:f>Values!$A$4</xm:f>
            <x14:dxf>
              <fill>
                <patternFill>
                  <bgColor rgb="FFE74C3C"/>
                </patternFill>
              </fill>
            </x14:dxf>
          </x14:cfRule>
          <xm:sqref>E22:E28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Values!$A$11:$A$15</xm:f>
          </x14:formula1>
          <xm:sqref>F21:F28</xm:sqref>
        </x14:dataValidation>
        <x14:dataValidation type="list" allowBlank="1" showInputMessage="1" showErrorMessage="1">
          <x14:formula1>
            <xm:f>Values!$A$4:$A$8</xm:f>
          </x14:formula1>
          <xm:sqref>E21:E28</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9"/>
  <sheetViews>
    <sheetView workbookViewId="0">
      <selection activeCell="D27" sqref="D27"/>
    </sheetView>
  </sheetViews>
  <sheetFormatPr defaultRowHeight="14.4"/>
  <cols>
    <col min="1" max="1" width="37.33203125" customWidth="1"/>
  </cols>
  <sheetData>
    <row r="1" spans="1:1" s="3" customFormat="1">
      <c r="A1" s="15" t="s">
        <v>65</v>
      </c>
    </row>
    <row r="2" spans="1:1" s="3" customFormat="1"/>
    <row r="3" spans="1:1">
      <c r="A3" s="23" t="s">
        <v>44</v>
      </c>
    </row>
    <row r="4" spans="1:1">
      <c r="A4" s="2" t="s">
        <v>45</v>
      </c>
    </row>
    <row r="5" spans="1:1">
      <c r="A5" s="2" t="s">
        <v>46</v>
      </c>
    </row>
    <row r="6" spans="1:1">
      <c r="A6" s="2" t="s">
        <v>47</v>
      </c>
    </row>
    <row r="7" spans="1:1">
      <c r="A7" s="2" t="s">
        <v>48</v>
      </c>
    </row>
    <row r="8" spans="1:1">
      <c r="A8" s="2" t="s">
        <v>49</v>
      </c>
    </row>
    <row r="10" spans="1:1">
      <c r="A10" s="23" t="s">
        <v>50</v>
      </c>
    </row>
    <row r="11" spans="1:1">
      <c r="A11" s="2" t="s">
        <v>51</v>
      </c>
    </row>
    <row r="12" spans="1:1">
      <c r="A12" s="2" t="s">
        <v>54</v>
      </c>
    </row>
    <row r="13" spans="1:1">
      <c r="A13" s="2" t="s">
        <v>52</v>
      </c>
    </row>
    <row r="14" spans="1:1" s="3" customFormat="1">
      <c r="A14" s="2" t="s">
        <v>90</v>
      </c>
    </row>
    <row r="15" spans="1:1">
      <c r="A15" s="2" t="s">
        <v>53</v>
      </c>
    </row>
    <row r="17" spans="1:1">
      <c r="A17" s="23" t="s">
        <v>55</v>
      </c>
    </row>
    <row r="18" spans="1:1">
      <c r="A18" s="2" t="s">
        <v>56</v>
      </c>
    </row>
    <row r="19" spans="1:1">
      <c r="A19" s="2" t="s">
        <v>57</v>
      </c>
    </row>
    <row r="20" spans="1:1">
      <c r="A20" s="2" t="s">
        <v>58</v>
      </c>
    </row>
    <row r="21" spans="1:1" s="3" customFormat="1">
      <c r="A21" s="2" t="s">
        <v>91</v>
      </c>
    </row>
    <row r="22" spans="1:1">
      <c r="A22" s="2" t="s">
        <v>59</v>
      </c>
    </row>
    <row r="24" spans="1:1">
      <c r="A24" s="23" t="s">
        <v>60</v>
      </c>
    </row>
    <row r="25" spans="1:1">
      <c r="A25" s="2" t="s">
        <v>61</v>
      </c>
    </row>
    <row r="26" spans="1:1">
      <c r="A26" s="2" t="s">
        <v>62</v>
      </c>
    </row>
    <row r="27" spans="1:1">
      <c r="A27" s="2" t="s">
        <v>63</v>
      </c>
    </row>
    <row r="28" spans="1:1" s="3" customFormat="1">
      <c r="A28" s="2" t="s">
        <v>92</v>
      </c>
    </row>
    <row r="29" spans="1:1">
      <c r="A29" s="2" t="s">
        <v>64</v>
      </c>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W31"/>
  <sheetViews>
    <sheetView tabSelected="1" zoomScale="60" zoomScaleNormal="60" workbookViewId="0">
      <selection activeCell="J23" sqref="J23"/>
    </sheetView>
  </sheetViews>
  <sheetFormatPr defaultRowHeight="14.4"/>
  <cols>
    <col min="2" max="2" width="20.109375" style="3" customWidth="1"/>
    <col min="3" max="3" width="29.44140625" style="3" customWidth="1"/>
    <col min="4" max="4" width="71.33203125" customWidth="1"/>
    <col min="5" max="5" width="22.33203125" style="3" bestFit="1" customWidth="1"/>
    <col min="6" max="6" width="36.33203125" bestFit="1" customWidth="1"/>
    <col min="7" max="7" width="22.44140625" style="3" bestFit="1" customWidth="1"/>
    <col min="8" max="8" width="28.6640625" bestFit="1" customWidth="1"/>
    <col min="9" max="9" width="26.6640625" bestFit="1" customWidth="1"/>
    <col min="10" max="10" width="27.33203125" bestFit="1" customWidth="1"/>
    <col min="12" max="15" width="9.33203125" customWidth="1"/>
    <col min="16" max="16" width="13.44140625" bestFit="1" customWidth="1"/>
    <col min="17" max="17" width="7" customWidth="1"/>
    <col min="18" max="18" width="30.109375" bestFit="1" customWidth="1"/>
    <col min="19" max="19" width="25.44140625" bestFit="1" customWidth="1"/>
    <col min="20" max="20" width="8.5546875" style="3" customWidth="1"/>
    <col min="21" max="21" width="31.109375" customWidth="1"/>
    <col min="22" max="22" width="15.109375" customWidth="1"/>
    <col min="23" max="23" width="79.109375" customWidth="1"/>
  </cols>
  <sheetData>
    <row r="1" spans="1:10" s="3" customFormat="1" ht="59.7" customHeight="1">
      <c r="A1" s="64" t="s">
        <v>175</v>
      </c>
      <c r="B1" s="64"/>
      <c r="C1" s="64"/>
      <c r="D1" s="64"/>
      <c r="E1" s="64"/>
      <c r="F1" s="64"/>
      <c r="G1" s="64"/>
      <c r="H1" s="64"/>
      <c r="I1" s="64"/>
      <c r="J1" s="64"/>
    </row>
    <row r="2" spans="1:10" s="3" customFormat="1">
      <c r="A2" s="52"/>
      <c r="B2" s="52"/>
      <c r="C2" s="52"/>
    </row>
    <row r="3" spans="1:10" s="3" customFormat="1">
      <c r="A3" s="52"/>
      <c r="B3" s="52"/>
      <c r="C3" s="52"/>
    </row>
    <row r="4" spans="1:10" s="3" customFormat="1">
      <c r="A4" s="52"/>
      <c r="B4" s="52"/>
      <c r="C4" s="52"/>
    </row>
    <row r="5" spans="1:10">
      <c r="A5" s="52"/>
      <c r="B5" s="52"/>
      <c r="C5" s="52"/>
      <c r="E5" s="23" t="s">
        <v>96</v>
      </c>
      <c r="F5" s="31">
        <f>H29</f>
        <v>0</v>
      </c>
    </row>
    <row r="6" spans="1:10" s="3" customFormat="1">
      <c r="A6" s="52"/>
      <c r="B6" s="52"/>
      <c r="C6" s="52"/>
    </row>
    <row r="7" spans="1:10" s="3" customFormat="1">
      <c r="A7" s="52"/>
      <c r="B7" s="52"/>
      <c r="C7" s="52"/>
      <c r="E7" s="29" t="s">
        <v>95</v>
      </c>
      <c r="F7" s="30">
        <f>I29</f>
        <v>1</v>
      </c>
    </row>
    <row r="8" spans="1:10" s="3" customFormat="1">
      <c r="A8" s="52"/>
      <c r="B8" s="52"/>
      <c r="C8" s="52"/>
    </row>
    <row r="9" spans="1:10" s="3" customFormat="1">
      <c r="A9" s="52"/>
      <c r="B9" s="52"/>
      <c r="C9" s="52"/>
    </row>
    <row r="10" spans="1:10" s="3" customFormat="1">
      <c r="A10" s="52"/>
      <c r="B10" s="52"/>
      <c r="C10" s="52"/>
    </row>
    <row r="11" spans="1:10">
      <c r="A11" s="52"/>
      <c r="B11" s="52"/>
      <c r="C11" s="52"/>
    </row>
    <row r="12" spans="1:10">
      <c r="A12" s="52"/>
      <c r="B12" s="52"/>
      <c r="C12" s="52"/>
    </row>
    <row r="13" spans="1:10">
      <c r="A13" s="52"/>
      <c r="B13" s="52"/>
      <c r="C13" s="52"/>
    </row>
    <row r="14" spans="1:10">
      <c r="A14" s="52"/>
      <c r="B14" s="52"/>
      <c r="C14" s="52"/>
    </row>
    <row r="15" spans="1:10">
      <c r="A15" s="52"/>
      <c r="B15" s="52"/>
      <c r="C15" s="52"/>
    </row>
    <row r="16" spans="1:10">
      <c r="A16" s="52"/>
      <c r="B16" s="52"/>
      <c r="C16" s="52"/>
    </row>
    <row r="17" spans="1:23">
      <c r="A17" s="52"/>
      <c r="B17" s="52"/>
      <c r="C17" s="52"/>
    </row>
    <row r="18" spans="1:23">
      <c r="A18" s="52"/>
      <c r="B18" s="52"/>
      <c r="C18" s="52"/>
    </row>
    <row r="20" spans="1:23" s="28" customFormat="1" ht="28.8">
      <c r="A20" s="24" t="s">
        <v>0</v>
      </c>
      <c r="B20" s="27" t="s">
        <v>761</v>
      </c>
      <c r="C20" s="27" t="s">
        <v>760</v>
      </c>
      <c r="D20" s="24" t="s">
        <v>489</v>
      </c>
      <c r="E20" s="24" t="s">
        <v>758</v>
      </c>
      <c r="F20" s="24" t="s">
        <v>628</v>
      </c>
      <c r="G20" s="24" t="s">
        <v>69</v>
      </c>
      <c r="H20" s="24" t="s">
        <v>70</v>
      </c>
      <c r="I20" s="27" t="s">
        <v>94</v>
      </c>
      <c r="J20" s="24" t="s">
        <v>72</v>
      </c>
      <c r="P20" s="24" t="s">
        <v>186</v>
      </c>
      <c r="U20" s="24" t="s">
        <v>230</v>
      </c>
    </row>
    <row r="21" spans="1:23" ht="115.2">
      <c r="A21" s="13" t="s">
        <v>486</v>
      </c>
      <c r="B21" s="61" t="s">
        <v>1257</v>
      </c>
      <c r="C21" s="61" t="s">
        <v>1257</v>
      </c>
      <c r="D21" s="34" t="s">
        <v>487</v>
      </c>
      <c r="E21" s="5" t="s">
        <v>488</v>
      </c>
      <c r="F21" s="4"/>
      <c r="G21" s="6" t="s">
        <v>45</v>
      </c>
      <c r="H21" s="6" t="s">
        <v>51</v>
      </c>
      <c r="I21" s="6" t="s">
        <v>56</v>
      </c>
      <c r="J21" s="6" t="s">
        <v>61</v>
      </c>
      <c r="L21" s="16">
        <f t="shared" ref="L21:L23" si="0">IF(G21="No Policy",0,IF(G21="Informal Policy",0.25,IF(G21="Partial Written Policy",0.5,IF(G21="Written Policy",0.75,IF(G21="Approved Written Policy",1,"INVALID")))))</f>
        <v>0</v>
      </c>
      <c r="M21" s="16">
        <f t="shared" ref="M21:M23" si="1">IF(H21="Not Implemented",0,IF(H21="Parts of Policy Implemented",0.25,IF(H21="Implemented on Some Systems",0.5,IF(H21="Implemented on Most Systems",0.75,IF(H21="Implemented on All Systems",1,"INVALID")))))</f>
        <v>0</v>
      </c>
      <c r="N21" s="16">
        <f>IF(I21="Not Automated",0,IF(I21="Parts of Policy Automated",0.25,IF(I21="Automated on Some Systems",0.5,IF(I21="Automated on Most Systems",0.75,IF(I21="Automated on All Systems",1,"INVALID")))))</f>
        <v>0</v>
      </c>
      <c r="O21" s="16">
        <f>IF(J21="Not Reported",0,IF(J21="Parts of Policy Reported",0.25,IF(J21="Reported on Some Systems",0.5,IF(J21="Reported on Most Systems",0.75,IF(J21="Reported on All Systems",1,"INVALID")))))</f>
        <v>0</v>
      </c>
      <c r="P21" s="2">
        <v>3</v>
      </c>
      <c r="Q21" t="s">
        <v>188</v>
      </c>
      <c r="R21" t="s">
        <v>189</v>
      </c>
      <c r="U21" s="39" t="s">
        <v>224</v>
      </c>
      <c r="V21" s="39" t="s">
        <v>225</v>
      </c>
      <c r="W21" s="40" t="s">
        <v>226</v>
      </c>
    </row>
    <row r="22" spans="1:23" s="3" customFormat="1" ht="144">
      <c r="A22" s="13" t="s">
        <v>486</v>
      </c>
      <c r="B22" s="61" t="s">
        <v>1257</v>
      </c>
      <c r="C22" s="61" t="s">
        <v>1257</v>
      </c>
      <c r="D22" s="34" t="s">
        <v>1258</v>
      </c>
      <c r="E22" s="5" t="s">
        <v>490</v>
      </c>
      <c r="F22" s="4"/>
      <c r="G22" s="6" t="s">
        <v>45</v>
      </c>
      <c r="H22" s="6" t="s">
        <v>51</v>
      </c>
      <c r="I22" s="6" t="s">
        <v>56</v>
      </c>
      <c r="J22" s="6" t="s">
        <v>61</v>
      </c>
      <c r="L22" s="16">
        <f t="shared" si="0"/>
        <v>0</v>
      </c>
      <c r="M22" s="16">
        <f t="shared" si="1"/>
        <v>0</v>
      </c>
      <c r="N22" s="16">
        <f>IF(I22="Not Automated",0,IF(I22="Parts of Policy Automated",0.25,IF(I22="Automated on Some Systems",0.5,IF(I22="Automated on Most Systems",0.75,IF(I22="Automated on All Systems",1,"INVALID")))))</f>
        <v>0</v>
      </c>
      <c r="O22" s="16">
        <f>IF(J22="Not Reported",0,IF(J22="Parts of Policy Reported",0.25,IF(J22="Reported on Some Systems",0.5,IF(J22="Reported on Most Systems",0.75,IF(J22="Reported on All Systems",1,"INVALID")))))</f>
        <v>0</v>
      </c>
      <c r="P22" s="2">
        <v>3</v>
      </c>
      <c r="Q22" s="3" t="s">
        <v>188</v>
      </c>
      <c r="R22" s="3" t="s">
        <v>189</v>
      </c>
      <c r="S22" s="3" t="s">
        <v>180</v>
      </c>
      <c r="U22" s="39" t="s">
        <v>224</v>
      </c>
      <c r="V22" s="39" t="s">
        <v>225</v>
      </c>
      <c r="W22" s="40" t="s">
        <v>226</v>
      </c>
    </row>
    <row r="23" spans="1:23" s="3" customFormat="1" ht="331.2">
      <c r="A23" s="13" t="s">
        <v>486</v>
      </c>
      <c r="B23" s="61" t="s">
        <v>1257</v>
      </c>
      <c r="C23" s="61" t="s">
        <v>1257</v>
      </c>
      <c r="D23" s="58" t="s">
        <v>1259</v>
      </c>
      <c r="E23" s="5" t="s">
        <v>491</v>
      </c>
      <c r="F23" s="4"/>
      <c r="G23" s="6" t="s">
        <v>45</v>
      </c>
      <c r="H23" s="6" t="s">
        <v>51</v>
      </c>
      <c r="I23" s="6" t="s">
        <v>56</v>
      </c>
      <c r="J23" s="6" t="s">
        <v>61</v>
      </c>
      <c r="L23" s="16">
        <f t="shared" si="0"/>
        <v>0</v>
      </c>
      <c r="M23" s="16">
        <f t="shared" si="1"/>
        <v>0</v>
      </c>
      <c r="N23" s="16">
        <f>IF(I23="Not Automated",0,IF(I23="Parts of Policy Automated",0.25,IF(I23="Automated on Some Systems",0.5,IF(I23="Automated on Most Systems",0.75,IF(I23="Automated on All Systems",1,"INVALID")))))</f>
        <v>0</v>
      </c>
      <c r="O23" s="16">
        <f>IF(J23="Not Reported",0,IF(J23="Parts of Policy Reported",0.25,IF(J23="Reported on Some Systems",0.5,IF(J23="Reported on Most Systems",0.75,IF(J23="Reported on All Systems",1,"INVALID")))))</f>
        <v>0</v>
      </c>
      <c r="P23" s="39"/>
      <c r="S23" s="3" t="s">
        <v>181</v>
      </c>
      <c r="U23" s="39" t="s">
        <v>224</v>
      </c>
      <c r="V23" s="1" t="s">
        <v>228</v>
      </c>
      <c r="W23" s="3" t="s">
        <v>227</v>
      </c>
    </row>
    <row r="24" spans="1:23">
      <c r="R24" s="36" t="s">
        <v>428</v>
      </c>
    </row>
    <row r="25" spans="1:23" s="3" customFormat="1">
      <c r="F25" s="5" t="s">
        <v>17</v>
      </c>
      <c r="H25" s="17">
        <f>AVERAGE(L21:L23)</f>
        <v>0</v>
      </c>
      <c r="I25" s="17">
        <f>1-H25</f>
        <v>1</v>
      </c>
      <c r="P25" s="3">
        <f>AVERAGE(P21:P23)</f>
        <v>3</v>
      </c>
      <c r="R25" s="5" t="s">
        <v>17</v>
      </c>
      <c r="T25" s="17">
        <f>AVERAGE(L21:L23)</f>
        <v>0</v>
      </c>
      <c r="U25" s="17">
        <f>1-T25</f>
        <v>1</v>
      </c>
    </row>
    <row r="26" spans="1:23" s="3" customFormat="1">
      <c r="F26" s="5" t="s">
        <v>3</v>
      </c>
      <c r="G26" s="5"/>
      <c r="H26" s="17">
        <f>AVERAGE(M21:M23)</f>
        <v>0</v>
      </c>
      <c r="I26" s="17">
        <f>1-H26</f>
        <v>1</v>
      </c>
      <c r="R26" s="5" t="s">
        <v>3</v>
      </c>
      <c r="S26" s="5"/>
      <c r="T26" s="17">
        <f>AVERAGE(M21:M23)</f>
        <v>0</v>
      </c>
      <c r="U26" s="17">
        <f>1-T26</f>
        <v>1</v>
      </c>
    </row>
    <row r="27" spans="1:23" s="3" customFormat="1">
      <c r="F27" s="5" t="s">
        <v>4</v>
      </c>
      <c r="G27" s="5"/>
      <c r="H27" s="17">
        <f>AVERAGE(N21:N23)</f>
        <v>0</v>
      </c>
      <c r="I27" s="17">
        <f>1-H27</f>
        <v>1</v>
      </c>
      <c r="R27" s="5" t="s">
        <v>4</v>
      </c>
      <c r="S27" s="5"/>
      <c r="T27" s="17">
        <f>AVERAGE(N21:N23)</f>
        <v>0</v>
      </c>
      <c r="U27" s="17">
        <f>1-T27</f>
        <v>1</v>
      </c>
    </row>
    <row r="28" spans="1:23" s="3" customFormat="1">
      <c r="F28" s="5" t="s">
        <v>5</v>
      </c>
      <c r="G28" s="5"/>
      <c r="H28" s="17">
        <f>AVERAGE(O21:O23)</f>
        <v>0</v>
      </c>
      <c r="I28" s="17">
        <f>1-H28</f>
        <v>1</v>
      </c>
      <c r="R28" s="5" t="s">
        <v>5</v>
      </c>
      <c r="S28" s="5"/>
      <c r="T28" s="17">
        <f>AVERAGE(O21:O23)</f>
        <v>0</v>
      </c>
      <c r="U28" s="17">
        <f>1-T28</f>
        <v>1</v>
      </c>
    </row>
    <row r="29" spans="1:23" s="3" customFormat="1">
      <c r="F29" s="5" t="s">
        <v>6</v>
      </c>
      <c r="G29" s="5"/>
      <c r="H29" s="17">
        <f>AVERAGE(H25:H28)</f>
        <v>0</v>
      </c>
      <c r="I29" s="17">
        <f>1-H29</f>
        <v>1</v>
      </c>
      <c r="R29" s="5" t="s">
        <v>6</v>
      </c>
      <c r="S29" s="5"/>
      <c r="T29" s="17">
        <f>AVERAGE(T25:T28)</f>
        <v>0</v>
      </c>
      <c r="U29" s="17">
        <f>1-T29</f>
        <v>1</v>
      </c>
    </row>
    <row r="31" spans="1:23" s="3" customFormat="1" ht="30" customHeight="1">
      <c r="A31" s="68" t="s">
        <v>43</v>
      </c>
      <c r="B31" s="68"/>
      <c r="C31" s="68"/>
      <c r="D31" s="68"/>
      <c r="E31" s="68"/>
      <c r="F31" s="68"/>
      <c r="G31" s="68"/>
      <c r="H31" s="68"/>
      <c r="I31" s="68"/>
      <c r="J31" s="68"/>
      <c r="K31" s="68"/>
      <c r="L31" s="68"/>
      <c r="M31" s="68"/>
      <c r="N31" s="68"/>
      <c r="O31" s="68"/>
      <c r="P31" s="68"/>
      <c r="Q31" s="68"/>
      <c r="U31" s="39" t="s">
        <v>224</v>
      </c>
      <c r="V31" s="44" t="s">
        <v>419</v>
      </c>
      <c r="W31" s="40" t="s">
        <v>420</v>
      </c>
    </row>
  </sheetData>
  <mergeCells count="2">
    <mergeCell ref="A31:Q31"/>
    <mergeCell ref="A1:J1"/>
  </mergeCells>
  <hyperlinks>
    <hyperlink ref="A31" r:id="rId1" display="http://creativecommons.org/licenses/by-sa/4.0/"/>
  </hyperlinks>
  <pageMargins left="0.7" right="0.7" top="0.75" bottom="0.75" header="0.3" footer="0.3"/>
  <pageSetup scale="24"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56" operator="equal" id="{1A6D8879-8976-4609-8673-65FF7719BCF5}">
            <xm:f>Values!$A$8</xm:f>
            <x14:dxf>
              <fill>
                <patternFill>
                  <bgColor rgb="FF27AE60"/>
                </patternFill>
              </fill>
            </x14:dxf>
          </x14:cfRule>
          <x14:cfRule type="cellIs" priority="57" operator="equal" id="{BE3F257E-32E4-43B2-B403-B6C79E6A20DF}">
            <xm:f>Values!$A$7</xm:f>
            <x14:dxf>
              <fill>
                <patternFill>
                  <bgColor rgb="FFF1C40F"/>
                </patternFill>
              </fill>
            </x14:dxf>
          </x14:cfRule>
          <x14:cfRule type="cellIs" priority="58" operator="equal" id="{06976ACF-7DC4-429E-868A-0FACA814C617}">
            <xm:f>Values!$A$6</xm:f>
            <x14:dxf>
              <fill>
                <patternFill>
                  <bgColor rgb="FFF39C12"/>
                </patternFill>
              </fill>
            </x14:dxf>
          </x14:cfRule>
          <x14:cfRule type="cellIs" priority="59" operator="equal" id="{1DCE917D-F6A1-4BC1-A967-8A496134D7C1}">
            <xm:f>Values!$A$5</xm:f>
            <x14:dxf>
              <fill>
                <patternFill>
                  <bgColor rgb="FFE67E22"/>
                </patternFill>
              </fill>
            </x14:dxf>
          </x14:cfRule>
          <x14:cfRule type="cellIs" priority="60" operator="equal" id="{DC1FAC94-9FBA-4498-86D7-26169B183AC5}">
            <xm:f>Values!$A$4</xm:f>
            <x14:dxf>
              <fill>
                <patternFill>
                  <bgColor rgb="FFE74C3C"/>
                </patternFill>
              </fill>
            </x14:dxf>
          </x14:cfRule>
          <xm:sqref>G21</xm:sqref>
        </x14:conditionalFormatting>
        <x14:conditionalFormatting xmlns:xm="http://schemas.microsoft.com/office/excel/2006/main">
          <x14:cfRule type="cellIs" priority="41" operator="equal" id="{FC43AC16-7D92-42A8-9D5E-2F9BBBC77790}">
            <xm:f>Values!$A$15</xm:f>
            <x14:dxf>
              <fill>
                <patternFill>
                  <bgColor rgb="FF27AE60"/>
                </patternFill>
              </fill>
            </x14:dxf>
          </x14:cfRule>
          <x14:cfRule type="cellIs" priority="52" operator="equal" id="{645B7F0E-9198-429A-90D4-4E3263F710F2}">
            <xm:f>Values!$A$14</xm:f>
            <x14:dxf>
              <fill>
                <patternFill>
                  <bgColor rgb="FFF1C40F"/>
                </patternFill>
              </fill>
            </x14:dxf>
          </x14:cfRule>
          <x14:cfRule type="cellIs" priority="53" operator="equal" id="{5782A2F5-56AA-4CDA-8901-E3248BF65E11}">
            <xm:f>Values!$A$13</xm:f>
            <x14:dxf>
              <fill>
                <patternFill>
                  <bgColor rgb="FFF39C12"/>
                </patternFill>
              </fill>
            </x14:dxf>
          </x14:cfRule>
          <x14:cfRule type="cellIs" priority="54" operator="equal" id="{07DB54BE-B5B8-465A-BC33-C04A2FF7574F}">
            <xm:f>Values!$A$12</xm:f>
            <x14:dxf>
              <fill>
                <patternFill>
                  <bgColor rgb="FFE67E22"/>
                </patternFill>
              </fill>
            </x14:dxf>
          </x14:cfRule>
          <x14:cfRule type="cellIs" priority="55" operator="equal" id="{B0C81B15-0518-44BC-B012-E9D7FB1CCDB3}">
            <xm:f>Values!$A$11</xm:f>
            <x14:dxf>
              <fill>
                <patternFill>
                  <bgColor rgb="FFE74C3C"/>
                </patternFill>
              </fill>
            </x14:dxf>
          </x14:cfRule>
          <xm:sqref>H21</xm:sqref>
        </x14:conditionalFormatting>
        <x14:conditionalFormatting xmlns:xm="http://schemas.microsoft.com/office/excel/2006/main">
          <x14:cfRule type="cellIs" priority="42" operator="equal" id="{18851B61-46CB-47FE-8DBA-90206295525A}">
            <xm:f>Values!$A$22</xm:f>
            <x14:dxf>
              <fill>
                <patternFill>
                  <bgColor rgb="FF27B060"/>
                </patternFill>
              </fill>
            </x14:dxf>
          </x14:cfRule>
          <x14:cfRule type="cellIs" priority="48" operator="equal" id="{E845DA4F-51C7-4EF6-B681-D3F085D51131}">
            <xm:f>Values!$A$21</xm:f>
            <x14:dxf>
              <fill>
                <patternFill>
                  <bgColor rgb="FFF1C40F"/>
                </patternFill>
              </fill>
            </x14:dxf>
          </x14:cfRule>
          <x14:cfRule type="cellIs" priority="49" operator="equal" id="{75D9B005-D397-4AFC-A554-11247493075C}">
            <xm:f>Values!$A$20</xm:f>
            <x14:dxf>
              <fill>
                <patternFill>
                  <bgColor rgb="FFF39C12"/>
                </patternFill>
              </fill>
            </x14:dxf>
          </x14:cfRule>
          <x14:cfRule type="cellIs" priority="50" operator="equal" id="{FFDC2B39-1FA5-4DF4-B1CF-3CF5CD9E68E9}">
            <xm:f>Values!$A$19</xm:f>
            <x14:dxf>
              <fill>
                <patternFill>
                  <bgColor rgb="FFE67E22"/>
                </patternFill>
              </fill>
            </x14:dxf>
          </x14:cfRule>
          <x14:cfRule type="cellIs" priority="51" operator="equal" id="{8BB940D9-29A2-46E7-AED6-8AF429A9BBA5}">
            <xm:f>Values!$A$18</xm:f>
            <x14:dxf>
              <fill>
                <patternFill>
                  <bgColor rgb="FFE74C3C"/>
                </patternFill>
              </fill>
            </x14:dxf>
          </x14:cfRule>
          <xm:sqref>I21</xm:sqref>
        </x14:conditionalFormatting>
        <x14:conditionalFormatting xmlns:xm="http://schemas.microsoft.com/office/excel/2006/main">
          <x14:cfRule type="cellIs" priority="43" operator="equal" id="{E5832B53-D96E-48CC-B8A3-D6B8589EB056}">
            <xm:f>Values!$A$29</xm:f>
            <x14:dxf>
              <fill>
                <patternFill>
                  <bgColor rgb="FF27AE60"/>
                </patternFill>
              </fill>
            </x14:dxf>
          </x14:cfRule>
          <x14:cfRule type="cellIs" priority="45" operator="equal" id="{E8942888-14E5-48D0-A22F-ABDF24A8A273}">
            <xm:f>Values!$A$27</xm:f>
            <x14:dxf>
              <fill>
                <patternFill>
                  <bgColor rgb="FFF39C12"/>
                </patternFill>
              </fill>
            </x14:dxf>
          </x14:cfRule>
          <x14:cfRule type="cellIs" priority="46" operator="equal" id="{E7BE02B8-CE22-4F53-A617-778FF3FAB27C}">
            <xm:f>Values!$A$26</xm:f>
            <x14:dxf>
              <fill>
                <patternFill>
                  <bgColor rgb="FFE67E22"/>
                </patternFill>
              </fill>
            </x14:dxf>
          </x14:cfRule>
          <x14:cfRule type="cellIs" priority="47" operator="equal" id="{D8D46BB4-5C23-4BB4-9CCE-0FBD40389504}">
            <xm:f>Values!$A$25</xm:f>
            <x14:dxf>
              <fill>
                <patternFill>
                  <bgColor rgb="FFE74C3C"/>
                </patternFill>
              </fill>
            </x14:dxf>
          </x14:cfRule>
          <xm:sqref>J21</xm:sqref>
        </x14:conditionalFormatting>
        <x14:conditionalFormatting xmlns:xm="http://schemas.microsoft.com/office/excel/2006/main">
          <x14:cfRule type="cellIs" priority="44" operator="equal" id="{96D99005-1CB4-49C5-BDFE-FF349CEB1B58}">
            <xm:f>Values!$A$28</xm:f>
            <x14:dxf>
              <fill>
                <patternFill>
                  <bgColor rgb="FFF1C40F"/>
                </patternFill>
              </fill>
            </x14:dxf>
          </x14:cfRule>
          <xm:sqref>J21</xm:sqref>
        </x14:conditionalFormatting>
        <x14:conditionalFormatting xmlns:xm="http://schemas.microsoft.com/office/excel/2006/main">
          <x14:cfRule type="cellIs" priority="36" operator="equal" id="{7E355FC6-B48F-4CFD-9686-D067716E5DFA}">
            <xm:f>Values!$A$8</xm:f>
            <x14:dxf>
              <fill>
                <patternFill>
                  <bgColor rgb="FF27AE60"/>
                </patternFill>
              </fill>
            </x14:dxf>
          </x14:cfRule>
          <x14:cfRule type="cellIs" priority="37" operator="equal" id="{CF9AA1AD-B5ED-4776-8F74-9688751A44D4}">
            <xm:f>Values!$A$7</xm:f>
            <x14:dxf>
              <fill>
                <patternFill>
                  <bgColor rgb="FFF1C40F"/>
                </patternFill>
              </fill>
            </x14:dxf>
          </x14:cfRule>
          <x14:cfRule type="cellIs" priority="38" operator="equal" id="{B54DA070-08F2-4DFB-ACDA-882AE0275B36}">
            <xm:f>Values!$A$6</xm:f>
            <x14:dxf>
              <fill>
                <patternFill>
                  <bgColor rgb="FFF39C12"/>
                </patternFill>
              </fill>
            </x14:dxf>
          </x14:cfRule>
          <x14:cfRule type="cellIs" priority="39" operator="equal" id="{A4637F19-25A0-4630-82B1-6AD8FAD965BF}">
            <xm:f>Values!$A$5</xm:f>
            <x14:dxf>
              <fill>
                <patternFill>
                  <bgColor rgb="FFE67E22"/>
                </patternFill>
              </fill>
            </x14:dxf>
          </x14:cfRule>
          <x14:cfRule type="cellIs" priority="40" operator="equal" id="{B8011538-1C8B-4DC3-BE26-5D93D0BD2EC3}">
            <xm:f>Values!$A$4</xm:f>
            <x14:dxf>
              <fill>
                <patternFill>
                  <bgColor rgb="FFE74C3C"/>
                </patternFill>
              </fill>
            </x14:dxf>
          </x14:cfRule>
          <xm:sqref>G22</xm:sqref>
        </x14:conditionalFormatting>
        <x14:conditionalFormatting xmlns:xm="http://schemas.microsoft.com/office/excel/2006/main">
          <x14:cfRule type="cellIs" priority="21" operator="equal" id="{F13832D3-AACE-44D2-BE61-29AE5E3CD7FE}">
            <xm:f>Values!$A$15</xm:f>
            <x14:dxf>
              <fill>
                <patternFill>
                  <bgColor rgb="FF27AE60"/>
                </patternFill>
              </fill>
            </x14:dxf>
          </x14:cfRule>
          <x14:cfRule type="cellIs" priority="32" operator="equal" id="{591F8574-D75C-4C94-8C3A-5377101957CD}">
            <xm:f>Values!$A$14</xm:f>
            <x14:dxf>
              <fill>
                <patternFill>
                  <bgColor rgb="FFF1C40F"/>
                </patternFill>
              </fill>
            </x14:dxf>
          </x14:cfRule>
          <x14:cfRule type="cellIs" priority="33" operator="equal" id="{12E2962F-737D-4E16-B2D7-46ED513ED2A3}">
            <xm:f>Values!$A$13</xm:f>
            <x14:dxf>
              <fill>
                <patternFill>
                  <bgColor rgb="FFF39C12"/>
                </patternFill>
              </fill>
            </x14:dxf>
          </x14:cfRule>
          <x14:cfRule type="cellIs" priority="34" operator="equal" id="{35F64EFB-CDB7-47E9-86A0-CC222D29DA7A}">
            <xm:f>Values!$A$12</xm:f>
            <x14:dxf>
              <fill>
                <patternFill>
                  <bgColor rgb="FFE67E22"/>
                </patternFill>
              </fill>
            </x14:dxf>
          </x14:cfRule>
          <x14:cfRule type="cellIs" priority="35" operator="equal" id="{F51C7137-45F3-4897-843E-9E92ABDC82ED}">
            <xm:f>Values!$A$11</xm:f>
            <x14:dxf>
              <fill>
                <patternFill>
                  <bgColor rgb="FFE74C3C"/>
                </patternFill>
              </fill>
            </x14:dxf>
          </x14:cfRule>
          <xm:sqref>H22</xm:sqref>
        </x14:conditionalFormatting>
        <x14:conditionalFormatting xmlns:xm="http://schemas.microsoft.com/office/excel/2006/main">
          <x14:cfRule type="cellIs" priority="22" operator="equal" id="{CC819042-97C2-4EF3-B66A-F270D3400527}">
            <xm:f>Values!$A$22</xm:f>
            <x14:dxf>
              <fill>
                <patternFill>
                  <bgColor rgb="FF27B060"/>
                </patternFill>
              </fill>
            </x14:dxf>
          </x14:cfRule>
          <x14:cfRule type="cellIs" priority="28" operator="equal" id="{E6FDF29B-55F5-4860-AC75-D189054995A3}">
            <xm:f>Values!$A$21</xm:f>
            <x14:dxf>
              <fill>
                <patternFill>
                  <bgColor rgb="FFF1C40F"/>
                </patternFill>
              </fill>
            </x14:dxf>
          </x14:cfRule>
          <x14:cfRule type="cellIs" priority="29" operator="equal" id="{6A235D62-3923-4024-BE09-0444E523FAB8}">
            <xm:f>Values!$A$20</xm:f>
            <x14:dxf>
              <fill>
                <patternFill>
                  <bgColor rgb="FFF39C12"/>
                </patternFill>
              </fill>
            </x14:dxf>
          </x14:cfRule>
          <x14:cfRule type="cellIs" priority="30" operator="equal" id="{C65AC068-BAE6-4D5F-BD39-536123B6415F}">
            <xm:f>Values!$A$19</xm:f>
            <x14:dxf>
              <fill>
                <patternFill>
                  <bgColor rgb="FFE67E22"/>
                </patternFill>
              </fill>
            </x14:dxf>
          </x14:cfRule>
          <x14:cfRule type="cellIs" priority="31" operator="equal" id="{27388B13-3CF7-4A52-906A-C2F3036426C2}">
            <xm:f>Values!$A$18</xm:f>
            <x14:dxf>
              <fill>
                <patternFill>
                  <bgColor rgb="FFE74C3C"/>
                </patternFill>
              </fill>
            </x14:dxf>
          </x14:cfRule>
          <xm:sqref>I22</xm:sqref>
        </x14:conditionalFormatting>
        <x14:conditionalFormatting xmlns:xm="http://schemas.microsoft.com/office/excel/2006/main">
          <x14:cfRule type="cellIs" priority="23" operator="equal" id="{393B3EB2-B424-479F-A70E-8B93B3A095F4}">
            <xm:f>Values!$A$29</xm:f>
            <x14:dxf>
              <fill>
                <patternFill>
                  <bgColor rgb="FF27AE60"/>
                </patternFill>
              </fill>
            </x14:dxf>
          </x14:cfRule>
          <x14:cfRule type="cellIs" priority="25" operator="equal" id="{46D8E73F-BE94-4253-9DAE-A60D3A98F254}">
            <xm:f>Values!$A$27</xm:f>
            <x14:dxf>
              <fill>
                <patternFill>
                  <bgColor rgb="FFF39C12"/>
                </patternFill>
              </fill>
            </x14:dxf>
          </x14:cfRule>
          <x14:cfRule type="cellIs" priority="26" operator="equal" id="{55C33ACB-A308-45E9-9716-36EDB50033E3}">
            <xm:f>Values!$A$26</xm:f>
            <x14:dxf>
              <fill>
                <patternFill>
                  <bgColor rgb="FFE67E22"/>
                </patternFill>
              </fill>
            </x14:dxf>
          </x14:cfRule>
          <x14:cfRule type="cellIs" priority="27" operator="equal" id="{914A0E9C-6E3C-48A0-812E-0F8FB3AB422F}">
            <xm:f>Values!$A$25</xm:f>
            <x14:dxf>
              <fill>
                <patternFill>
                  <bgColor rgb="FFE74C3C"/>
                </patternFill>
              </fill>
            </x14:dxf>
          </x14:cfRule>
          <xm:sqref>J22</xm:sqref>
        </x14:conditionalFormatting>
        <x14:conditionalFormatting xmlns:xm="http://schemas.microsoft.com/office/excel/2006/main">
          <x14:cfRule type="cellIs" priority="24" operator="equal" id="{5F13F254-8C50-4E60-9114-9197DCEB6B11}">
            <xm:f>Values!$A$28</xm:f>
            <x14:dxf>
              <fill>
                <patternFill>
                  <bgColor rgb="FFF1C40F"/>
                </patternFill>
              </fill>
            </x14:dxf>
          </x14:cfRule>
          <xm:sqref>J22</xm:sqref>
        </x14:conditionalFormatting>
        <x14:conditionalFormatting xmlns:xm="http://schemas.microsoft.com/office/excel/2006/main">
          <x14:cfRule type="cellIs" priority="16" operator="equal" id="{D3382A02-5D09-49EE-8A99-6B74E08599FA}">
            <xm:f>Values!$A$8</xm:f>
            <x14:dxf>
              <fill>
                <patternFill>
                  <bgColor rgb="FF27AE60"/>
                </patternFill>
              </fill>
            </x14:dxf>
          </x14:cfRule>
          <x14:cfRule type="cellIs" priority="17" operator="equal" id="{70106BB5-B346-452D-A75B-0137207EBDD6}">
            <xm:f>Values!$A$7</xm:f>
            <x14:dxf>
              <fill>
                <patternFill>
                  <bgColor rgb="FFF1C40F"/>
                </patternFill>
              </fill>
            </x14:dxf>
          </x14:cfRule>
          <x14:cfRule type="cellIs" priority="18" operator="equal" id="{90C6FE26-AC8A-4DDE-8556-E4BBBE4D83ED}">
            <xm:f>Values!$A$6</xm:f>
            <x14:dxf>
              <fill>
                <patternFill>
                  <bgColor rgb="FFF39C12"/>
                </patternFill>
              </fill>
            </x14:dxf>
          </x14:cfRule>
          <x14:cfRule type="cellIs" priority="19" operator="equal" id="{C834AA05-8735-4AFC-B76C-CE411767A12C}">
            <xm:f>Values!$A$5</xm:f>
            <x14:dxf>
              <fill>
                <patternFill>
                  <bgColor rgb="FFE67E22"/>
                </patternFill>
              </fill>
            </x14:dxf>
          </x14:cfRule>
          <x14:cfRule type="cellIs" priority="20" operator="equal" id="{AED5B916-54E0-448B-B454-4140A78C53F9}">
            <xm:f>Values!$A$4</xm:f>
            <x14:dxf>
              <fill>
                <patternFill>
                  <bgColor rgb="FFE74C3C"/>
                </patternFill>
              </fill>
            </x14:dxf>
          </x14:cfRule>
          <xm:sqref>G23</xm:sqref>
        </x14:conditionalFormatting>
        <x14:conditionalFormatting xmlns:xm="http://schemas.microsoft.com/office/excel/2006/main">
          <x14:cfRule type="cellIs" priority="1" operator="equal" id="{53DE0837-B214-4A0D-851A-A81FD361DBC1}">
            <xm:f>Values!$A$15</xm:f>
            <x14:dxf>
              <fill>
                <patternFill>
                  <bgColor rgb="FF27AE60"/>
                </patternFill>
              </fill>
            </x14:dxf>
          </x14:cfRule>
          <x14:cfRule type="cellIs" priority="12" operator="equal" id="{7C1CFE3C-291E-4FE2-9D15-4DF01DD442A1}">
            <xm:f>Values!$A$14</xm:f>
            <x14:dxf>
              <fill>
                <patternFill>
                  <bgColor rgb="FFF1C40F"/>
                </patternFill>
              </fill>
            </x14:dxf>
          </x14:cfRule>
          <x14:cfRule type="cellIs" priority="13" operator="equal" id="{293C6D47-8B36-48B7-B465-894110678180}">
            <xm:f>Values!$A$13</xm:f>
            <x14:dxf>
              <fill>
                <patternFill>
                  <bgColor rgb="FFF39C12"/>
                </patternFill>
              </fill>
            </x14:dxf>
          </x14:cfRule>
          <x14:cfRule type="cellIs" priority="14" operator="equal" id="{FF3D23C3-FF4B-479D-BDB8-0527DAAD99A3}">
            <xm:f>Values!$A$12</xm:f>
            <x14:dxf>
              <fill>
                <patternFill>
                  <bgColor rgb="FFE67E22"/>
                </patternFill>
              </fill>
            </x14:dxf>
          </x14:cfRule>
          <x14:cfRule type="cellIs" priority="15" operator="equal" id="{4EF3F5BF-6D83-47CE-9EFF-7F221055F82B}">
            <xm:f>Values!$A$11</xm:f>
            <x14:dxf>
              <fill>
                <patternFill>
                  <bgColor rgb="FFE74C3C"/>
                </patternFill>
              </fill>
            </x14:dxf>
          </x14:cfRule>
          <xm:sqref>H23</xm:sqref>
        </x14:conditionalFormatting>
        <x14:conditionalFormatting xmlns:xm="http://schemas.microsoft.com/office/excel/2006/main">
          <x14:cfRule type="cellIs" priority="2" operator="equal" id="{D674760E-1421-420A-9785-D6E26E07B843}">
            <xm:f>Values!$A$22</xm:f>
            <x14:dxf>
              <fill>
                <patternFill>
                  <bgColor rgb="FF27B060"/>
                </patternFill>
              </fill>
            </x14:dxf>
          </x14:cfRule>
          <x14:cfRule type="cellIs" priority="8" operator="equal" id="{7A219BC7-8481-444F-885D-5CB6AE6C9F2E}">
            <xm:f>Values!$A$21</xm:f>
            <x14:dxf>
              <fill>
                <patternFill>
                  <bgColor rgb="FFF1C40F"/>
                </patternFill>
              </fill>
            </x14:dxf>
          </x14:cfRule>
          <x14:cfRule type="cellIs" priority="9" operator="equal" id="{E0F2604A-EC4E-4039-894E-5E6978F98AE6}">
            <xm:f>Values!$A$20</xm:f>
            <x14:dxf>
              <fill>
                <patternFill>
                  <bgColor rgb="FFF39C12"/>
                </patternFill>
              </fill>
            </x14:dxf>
          </x14:cfRule>
          <x14:cfRule type="cellIs" priority="10" operator="equal" id="{9684FAA0-6F5C-4064-925E-1ABDE31794D8}">
            <xm:f>Values!$A$19</xm:f>
            <x14:dxf>
              <fill>
                <patternFill>
                  <bgColor rgb="FFE67E22"/>
                </patternFill>
              </fill>
            </x14:dxf>
          </x14:cfRule>
          <x14:cfRule type="cellIs" priority="11" operator="equal" id="{676203D0-93F2-4A99-8E71-0DA4E09CD2D8}">
            <xm:f>Values!$A$18</xm:f>
            <x14:dxf>
              <fill>
                <patternFill>
                  <bgColor rgb="FFE74C3C"/>
                </patternFill>
              </fill>
            </x14:dxf>
          </x14:cfRule>
          <xm:sqref>I23</xm:sqref>
        </x14:conditionalFormatting>
        <x14:conditionalFormatting xmlns:xm="http://schemas.microsoft.com/office/excel/2006/main">
          <x14:cfRule type="cellIs" priority="3" operator="equal" id="{81B0E120-DBF1-42F0-B366-D54AB7DD9C86}">
            <xm:f>Values!$A$29</xm:f>
            <x14:dxf>
              <fill>
                <patternFill>
                  <bgColor rgb="FF27AE60"/>
                </patternFill>
              </fill>
            </x14:dxf>
          </x14:cfRule>
          <x14:cfRule type="cellIs" priority="5" operator="equal" id="{3A5BA00B-4170-4E08-89AC-C2EC97930784}">
            <xm:f>Values!$A$27</xm:f>
            <x14:dxf>
              <fill>
                <patternFill>
                  <bgColor rgb="FFF39C12"/>
                </patternFill>
              </fill>
            </x14:dxf>
          </x14:cfRule>
          <x14:cfRule type="cellIs" priority="6" operator="equal" id="{A4A0B79C-8034-4AD7-A722-91181634EAF1}">
            <xm:f>Values!$A$26</xm:f>
            <x14:dxf>
              <fill>
                <patternFill>
                  <bgColor rgb="FFE67E22"/>
                </patternFill>
              </fill>
            </x14:dxf>
          </x14:cfRule>
          <x14:cfRule type="cellIs" priority="7" operator="equal" id="{716B5AF8-1A6C-4CAC-B1AD-665A1CFAC354}">
            <xm:f>Values!$A$25</xm:f>
            <x14:dxf>
              <fill>
                <patternFill>
                  <bgColor rgb="FFE74C3C"/>
                </patternFill>
              </fill>
            </x14:dxf>
          </x14:cfRule>
          <xm:sqref>J23</xm:sqref>
        </x14:conditionalFormatting>
        <x14:conditionalFormatting xmlns:xm="http://schemas.microsoft.com/office/excel/2006/main">
          <x14:cfRule type="cellIs" priority="4" operator="equal" id="{721D28BC-14D9-46B8-907F-45E3F85DD490}">
            <xm:f>Values!$A$28</xm:f>
            <x14:dxf>
              <fill>
                <patternFill>
                  <bgColor rgb="FFF1C40F"/>
                </patternFill>
              </fill>
            </x14:dxf>
          </x14:cfRule>
          <xm:sqref>J23</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Values!$A$4:$A$8</xm:f>
          </x14:formula1>
          <xm:sqref>G21:G23</xm:sqref>
        </x14:dataValidation>
        <x14:dataValidation type="list" allowBlank="1" showInputMessage="1" showErrorMessage="1">
          <x14:formula1>
            <xm:f>Values!$A$11:$A$15</xm:f>
          </x14:formula1>
          <xm:sqref>H21:H23</xm:sqref>
        </x14:dataValidation>
        <x14:dataValidation type="list" allowBlank="1" showInputMessage="1" showErrorMessage="1">
          <x14:formula1>
            <xm:f>Values!$A$18:$A$22</xm:f>
          </x14:formula1>
          <xm:sqref>I21:I23</xm:sqref>
        </x14:dataValidation>
        <x14:dataValidation type="list" allowBlank="1" showInputMessage="1" showErrorMessage="1">
          <x14:formula1>
            <xm:f>Values!$A$25:$A$29</xm:f>
          </x14:formula1>
          <xm:sqref>J21:J23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1"/>
  <sheetViews>
    <sheetView topLeftCell="D1" zoomScale="60" zoomScaleNormal="60" workbookViewId="0">
      <selection activeCell="G35" sqref="G35"/>
    </sheetView>
  </sheetViews>
  <sheetFormatPr defaultColWidth="8.6640625" defaultRowHeight="14.4"/>
  <cols>
    <col min="1" max="1" width="8.6640625" style="3"/>
    <col min="2" max="2" width="31.33203125" style="1" customWidth="1"/>
    <col min="3" max="3" width="42.6640625" style="1" customWidth="1"/>
    <col min="4" max="4" width="90.88671875" style="3" customWidth="1"/>
    <col min="5" max="5" width="19.6640625" style="3" bestFit="1" customWidth="1"/>
    <col min="6" max="6" width="35" style="3" bestFit="1" customWidth="1"/>
    <col min="7" max="7" width="26.109375" style="3" bestFit="1" customWidth="1"/>
    <col min="8" max="8" width="26.6640625" style="3" bestFit="1" customWidth="1"/>
    <col min="9" max="9" width="25" style="3" bestFit="1" customWidth="1"/>
    <col min="10" max="10" width="27.33203125" style="3" bestFit="1" customWidth="1"/>
    <col min="11" max="11" width="8.6640625" style="3"/>
    <col min="12" max="15" width="8.6640625" style="3" customWidth="1"/>
    <col min="16" max="16" width="13.44140625" style="3" bestFit="1" customWidth="1"/>
    <col min="17" max="17" width="9.6640625" style="3" customWidth="1"/>
    <col min="18" max="18" width="30.109375" style="3" bestFit="1" customWidth="1"/>
    <col min="19" max="19" width="8.6640625" style="3"/>
    <col min="20" max="20" width="25.5546875" style="3" bestFit="1" customWidth="1"/>
    <col min="21" max="21" width="12.5546875" style="3" bestFit="1" customWidth="1"/>
    <col min="22" max="22" width="105.44140625" style="3" customWidth="1"/>
    <col min="23" max="16384" width="8.6640625" style="3"/>
  </cols>
  <sheetData>
    <row r="1" spans="1:10" ht="59.7" customHeight="1">
      <c r="A1" s="64" t="s">
        <v>492</v>
      </c>
      <c r="B1" s="64"/>
      <c r="C1" s="64"/>
      <c r="D1" s="64"/>
      <c r="E1" s="64"/>
      <c r="F1" s="64"/>
      <c r="G1" s="64"/>
      <c r="H1" s="64"/>
      <c r="I1" s="64"/>
      <c r="J1" s="64"/>
    </row>
    <row r="5" spans="1:10">
      <c r="E5" s="23" t="s">
        <v>96</v>
      </c>
      <c r="F5" s="31" t="e">
        <f>H99</f>
        <v>#REF!</v>
      </c>
    </row>
    <row r="7" spans="1:10">
      <c r="E7" s="29" t="s">
        <v>95</v>
      </c>
      <c r="F7" s="30" t="e">
        <f>I99</f>
        <v>#REF!</v>
      </c>
    </row>
    <row r="12" spans="1:10">
      <c r="E12" s="3" t="s">
        <v>493</v>
      </c>
      <c r="F12" s="3" t="s">
        <v>494</v>
      </c>
    </row>
    <row r="20" spans="1:18" s="28" customFormat="1" ht="28.8">
      <c r="A20" s="24" t="s">
        <v>0</v>
      </c>
      <c r="B20" s="27" t="s">
        <v>761</v>
      </c>
      <c r="C20" s="27" t="s">
        <v>760</v>
      </c>
      <c r="D20" s="24" t="s">
        <v>489</v>
      </c>
      <c r="E20" s="24" t="s">
        <v>758</v>
      </c>
      <c r="F20" s="24" t="s">
        <v>628</v>
      </c>
      <c r="G20" s="24" t="s">
        <v>69</v>
      </c>
      <c r="H20" s="24" t="s">
        <v>70</v>
      </c>
      <c r="I20" s="27" t="s">
        <v>94</v>
      </c>
      <c r="J20" s="24" t="s">
        <v>72</v>
      </c>
      <c r="L20" s="24" t="s">
        <v>186</v>
      </c>
      <c r="P20" s="24" t="s">
        <v>234</v>
      </c>
    </row>
    <row r="21" spans="1:18" ht="331.2">
      <c r="A21" s="13" t="s">
        <v>500</v>
      </c>
      <c r="B21" s="61" t="s">
        <v>498</v>
      </c>
      <c r="C21" s="59" t="s">
        <v>495</v>
      </c>
      <c r="D21" s="58" t="s">
        <v>496</v>
      </c>
      <c r="E21" s="5" t="s">
        <v>488</v>
      </c>
      <c r="F21" s="5"/>
      <c r="G21" s="6" t="s">
        <v>45</v>
      </c>
      <c r="H21" s="6" t="s">
        <v>51</v>
      </c>
      <c r="I21" s="6" t="s">
        <v>56</v>
      </c>
      <c r="J21" s="6" t="s">
        <v>61</v>
      </c>
      <c r="L21" s="2">
        <v>2</v>
      </c>
      <c r="M21" s="3" t="s">
        <v>190</v>
      </c>
      <c r="N21" s="3" t="s">
        <v>191</v>
      </c>
      <c r="P21" s="39" t="s">
        <v>423</v>
      </c>
      <c r="Q21" s="1" t="s">
        <v>422</v>
      </c>
      <c r="R21" s="40" t="s">
        <v>421</v>
      </c>
    </row>
    <row r="22" spans="1:18" ht="331.2">
      <c r="A22" s="13" t="s">
        <v>1261</v>
      </c>
      <c r="B22" s="61" t="s">
        <v>498</v>
      </c>
      <c r="C22" s="59" t="s">
        <v>495</v>
      </c>
      <c r="D22" s="34" t="s">
        <v>497</v>
      </c>
      <c r="E22" s="5" t="s">
        <v>490</v>
      </c>
      <c r="F22" s="4"/>
      <c r="G22" s="6" t="s">
        <v>45</v>
      </c>
      <c r="H22" s="6" t="s">
        <v>51</v>
      </c>
      <c r="I22" s="6" t="s">
        <v>56</v>
      </c>
      <c r="J22" s="6" t="s">
        <v>61</v>
      </c>
      <c r="L22" s="2">
        <v>2</v>
      </c>
      <c r="M22" s="3" t="s">
        <v>196</v>
      </c>
      <c r="N22" s="3" t="s">
        <v>193</v>
      </c>
      <c r="P22" s="39" t="s">
        <v>423</v>
      </c>
      <c r="Q22" s="1" t="s">
        <v>422</v>
      </c>
      <c r="R22" s="40" t="s">
        <v>421</v>
      </c>
    </row>
    <row r="23" spans="1:18" ht="409.6">
      <c r="A23" s="13" t="s">
        <v>506</v>
      </c>
      <c r="B23" s="39" t="s">
        <v>499</v>
      </c>
      <c r="C23" s="39" t="s">
        <v>501</v>
      </c>
      <c r="D23" s="34" t="s">
        <v>502</v>
      </c>
      <c r="E23" s="5" t="s">
        <v>488</v>
      </c>
      <c r="F23" s="5" t="s">
        <v>1260</v>
      </c>
      <c r="G23" s="6" t="s">
        <v>47</v>
      </c>
      <c r="H23" s="6" t="s">
        <v>54</v>
      </c>
      <c r="I23" s="6" t="s">
        <v>56</v>
      </c>
      <c r="J23" s="6" t="s">
        <v>61</v>
      </c>
      <c r="L23" s="2"/>
    </row>
    <row r="24" spans="1:18" ht="230.4">
      <c r="A24" s="13" t="s">
        <v>506</v>
      </c>
      <c r="B24" s="39" t="s">
        <v>499</v>
      </c>
      <c r="C24" s="39" t="s">
        <v>501</v>
      </c>
      <c r="D24" s="34" t="s">
        <v>503</v>
      </c>
      <c r="E24" s="5" t="s">
        <v>490</v>
      </c>
      <c r="F24" s="5"/>
      <c r="G24" s="6" t="s">
        <v>45</v>
      </c>
      <c r="H24" s="6" t="s">
        <v>51</v>
      </c>
      <c r="I24" s="6" t="s">
        <v>56</v>
      </c>
      <c r="J24" s="6" t="s">
        <v>61</v>
      </c>
      <c r="L24" s="2"/>
      <c r="P24" s="39" t="s">
        <v>224</v>
      </c>
      <c r="Q24" s="1" t="s">
        <v>427</v>
      </c>
      <c r="R24" s="40" t="s">
        <v>426</v>
      </c>
    </row>
    <row r="25" spans="1:18" ht="331.2">
      <c r="A25" s="13" t="s">
        <v>506</v>
      </c>
      <c r="B25" s="39" t="s">
        <v>499</v>
      </c>
      <c r="C25" s="39" t="s">
        <v>501</v>
      </c>
      <c r="D25" s="34" t="s">
        <v>504</v>
      </c>
      <c r="E25" s="5" t="s">
        <v>491</v>
      </c>
      <c r="F25" s="5"/>
      <c r="G25" s="6" t="s">
        <v>45</v>
      </c>
      <c r="H25" s="6" t="s">
        <v>51</v>
      </c>
      <c r="I25" s="6" t="s">
        <v>56</v>
      </c>
      <c r="J25" s="6" t="s">
        <v>61</v>
      </c>
      <c r="L25" s="2"/>
      <c r="P25" s="39" t="s">
        <v>423</v>
      </c>
      <c r="Q25" s="1" t="s">
        <v>422</v>
      </c>
      <c r="R25" s="40" t="s">
        <v>421</v>
      </c>
    </row>
    <row r="26" spans="1:18" ht="201.6">
      <c r="A26" s="13" t="s">
        <v>507</v>
      </c>
      <c r="B26" s="39" t="s">
        <v>499</v>
      </c>
      <c r="C26" s="39" t="s">
        <v>505</v>
      </c>
      <c r="D26" s="34" t="s">
        <v>508</v>
      </c>
      <c r="E26" s="5" t="s">
        <v>488</v>
      </c>
      <c r="F26" s="5"/>
      <c r="G26" s="6" t="s">
        <v>45</v>
      </c>
      <c r="H26" s="6" t="s">
        <v>51</v>
      </c>
      <c r="I26" s="26" t="s">
        <v>93</v>
      </c>
      <c r="J26" s="26" t="s">
        <v>93</v>
      </c>
      <c r="L26" s="2"/>
    </row>
    <row r="27" spans="1:18" ht="259.2">
      <c r="A27" s="13" t="s">
        <v>507</v>
      </c>
      <c r="B27" s="39" t="s">
        <v>499</v>
      </c>
      <c r="C27" s="39" t="s">
        <v>505</v>
      </c>
      <c r="D27" s="34" t="s">
        <v>509</v>
      </c>
      <c r="E27" s="5" t="s">
        <v>490</v>
      </c>
      <c r="F27" s="5"/>
      <c r="G27" s="6" t="s">
        <v>45</v>
      </c>
      <c r="H27" s="6" t="s">
        <v>51</v>
      </c>
      <c r="I27" s="6" t="s">
        <v>56</v>
      </c>
      <c r="J27" s="6" t="s">
        <v>61</v>
      </c>
      <c r="L27" s="41" t="s">
        <v>223</v>
      </c>
      <c r="M27" s="1" t="s">
        <v>197</v>
      </c>
      <c r="N27" s="3" t="s">
        <v>193</v>
      </c>
      <c r="P27" s="39" t="s">
        <v>231</v>
      </c>
      <c r="Q27" s="1" t="s">
        <v>232</v>
      </c>
      <c r="R27" s="40" t="s">
        <v>233</v>
      </c>
    </row>
    <row r="28" spans="1:18" ht="244.8">
      <c r="A28" s="13" t="s">
        <v>507</v>
      </c>
      <c r="B28" s="39" t="s">
        <v>499</v>
      </c>
      <c r="C28" s="39" t="s">
        <v>505</v>
      </c>
      <c r="D28" s="19" t="s">
        <v>510</v>
      </c>
      <c r="E28" s="5" t="s">
        <v>491</v>
      </c>
      <c r="F28" s="5" t="s">
        <v>1262</v>
      </c>
      <c r="G28" s="6" t="s">
        <v>45</v>
      </c>
      <c r="H28" s="6" t="s">
        <v>51</v>
      </c>
      <c r="I28" s="6" t="s">
        <v>56</v>
      </c>
      <c r="J28" s="6" t="s">
        <v>61</v>
      </c>
      <c r="L28" s="2"/>
      <c r="P28" s="39" t="s">
        <v>231</v>
      </c>
      <c r="Q28" s="1" t="s">
        <v>232</v>
      </c>
      <c r="R28" s="40" t="s">
        <v>233</v>
      </c>
    </row>
    <row r="29" spans="1:18" ht="288">
      <c r="A29" s="13" t="s">
        <v>507</v>
      </c>
      <c r="B29" s="39" t="s">
        <v>499</v>
      </c>
      <c r="C29" s="39" t="s">
        <v>505</v>
      </c>
      <c r="D29" s="34" t="s">
        <v>511</v>
      </c>
      <c r="E29" s="5" t="s">
        <v>512</v>
      </c>
      <c r="F29" s="4"/>
      <c r="G29" s="6" t="s">
        <v>45</v>
      </c>
      <c r="H29" s="6" t="s">
        <v>51</v>
      </c>
      <c r="I29" s="6" t="s">
        <v>56</v>
      </c>
      <c r="J29" s="6" t="s">
        <v>61</v>
      </c>
      <c r="L29" s="2"/>
      <c r="P29" s="39" t="s">
        <v>231</v>
      </c>
      <c r="Q29" s="1" t="s">
        <v>232</v>
      </c>
      <c r="R29" s="40" t="s">
        <v>233</v>
      </c>
    </row>
    <row r="30" spans="1:18" ht="374.4">
      <c r="A30" s="13" t="s">
        <v>513</v>
      </c>
      <c r="B30" s="39" t="s">
        <v>499</v>
      </c>
      <c r="C30" s="61" t="s">
        <v>514</v>
      </c>
      <c r="D30" s="1" t="s">
        <v>515</v>
      </c>
      <c r="E30" s="5" t="s">
        <v>488</v>
      </c>
      <c r="F30" s="4"/>
      <c r="G30" s="6" t="s">
        <v>45</v>
      </c>
      <c r="H30" s="6" t="s">
        <v>51</v>
      </c>
      <c r="I30" s="26" t="s">
        <v>93</v>
      </c>
      <c r="J30" s="26" t="s">
        <v>93</v>
      </c>
      <c r="L30" s="2"/>
      <c r="P30" s="39" t="s">
        <v>252</v>
      </c>
      <c r="Q30" s="1" t="s">
        <v>425</v>
      </c>
      <c r="R30" s="40" t="s">
        <v>424</v>
      </c>
    </row>
    <row r="31" spans="1:18" ht="409.6">
      <c r="A31" s="13" t="s">
        <v>513</v>
      </c>
      <c r="B31" s="39" t="s">
        <v>499</v>
      </c>
      <c r="C31" s="61" t="s">
        <v>514</v>
      </c>
      <c r="D31" s="1" t="s">
        <v>516</v>
      </c>
      <c r="E31" s="5" t="s">
        <v>490</v>
      </c>
      <c r="F31" s="4" t="s">
        <v>1263</v>
      </c>
      <c r="G31" s="6" t="s">
        <v>45</v>
      </c>
      <c r="H31" s="6" t="s">
        <v>51</v>
      </c>
      <c r="I31" s="26" t="s">
        <v>93</v>
      </c>
      <c r="J31" s="26" t="s">
        <v>93</v>
      </c>
      <c r="L31" s="2"/>
      <c r="P31" s="39" t="s">
        <v>252</v>
      </c>
      <c r="Q31" s="1" t="s">
        <v>425</v>
      </c>
      <c r="R31" s="40" t="s">
        <v>424</v>
      </c>
    </row>
    <row r="32" spans="1:18" ht="115.2">
      <c r="A32" s="13" t="s">
        <v>513</v>
      </c>
      <c r="B32" s="39" t="s">
        <v>499</v>
      </c>
      <c r="C32" s="61" t="s">
        <v>514</v>
      </c>
      <c r="D32" s="1" t="s">
        <v>256</v>
      </c>
      <c r="E32" s="5" t="s">
        <v>512</v>
      </c>
      <c r="F32" s="4"/>
      <c r="G32" s="6" t="s">
        <v>45</v>
      </c>
      <c r="H32" s="6" t="s">
        <v>51</v>
      </c>
      <c r="I32" s="26" t="s">
        <v>93</v>
      </c>
      <c r="J32" s="26" t="s">
        <v>93</v>
      </c>
      <c r="L32" s="2"/>
      <c r="P32" s="39" t="s">
        <v>252</v>
      </c>
      <c r="Q32" s="1" t="s">
        <v>425</v>
      </c>
      <c r="R32" s="40" t="s">
        <v>424</v>
      </c>
    </row>
    <row r="33" spans="1:18" ht="115.2">
      <c r="A33" s="13" t="s">
        <v>517</v>
      </c>
      <c r="B33" s="39" t="s">
        <v>499</v>
      </c>
      <c r="C33" s="61" t="s">
        <v>518</v>
      </c>
      <c r="D33" s="1" t="s">
        <v>519</v>
      </c>
      <c r="E33" s="5" t="s">
        <v>488</v>
      </c>
      <c r="F33" s="5" t="s">
        <v>1264</v>
      </c>
      <c r="G33" s="6" t="s">
        <v>49</v>
      </c>
      <c r="H33" s="6" t="s">
        <v>90</v>
      </c>
      <c r="I33" s="26" t="s">
        <v>93</v>
      </c>
      <c r="J33" s="26" t="s">
        <v>93</v>
      </c>
      <c r="L33" s="2"/>
      <c r="P33" s="39" t="s">
        <v>252</v>
      </c>
      <c r="Q33" s="1" t="s">
        <v>425</v>
      </c>
      <c r="R33" s="40" t="s">
        <v>424</v>
      </c>
    </row>
    <row r="34" spans="1:18" ht="115.2">
      <c r="A34" s="13" t="s">
        <v>517</v>
      </c>
      <c r="B34" s="39" t="s">
        <v>499</v>
      </c>
      <c r="C34" s="61" t="s">
        <v>518</v>
      </c>
      <c r="D34" s="1" t="s">
        <v>520</v>
      </c>
      <c r="E34" s="5" t="s">
        <v>490</v>
      </c>
      <c r="F34" s="4" t="s">
        <v>1265</v>
      </c>
      <c r="G34" s="6" t="s">
        <v>45</v>
      </c>
      <c r="H34" s="6" t="s">
        <v>51</v>
      </c>
      <c r="I34" s="26" t="s">
        <v>93</v>
      </c>
      <c r="J34" s="26" t="s">
        <v>93</v>
      </c>
      <c r="L34" s="2"/>
      <c r="P34" s="39" t="s">
        <v>252</v>
      </c>
      <c r="Q34" s="1" t="s">
        <v>425</v>
      </c>
      <c r="R34" s="40" t="s">
        <v>424</v>
      </c>
    </row>
    <row r="35" spans="1:18" ht="115.2">
      <c r="A35" s="13" t="s">
        <v>517</v>
      </c>
      <c r="B35" s="39" t="s">
        <v>499</v>
      </c>
      <c r="C35" s="61" t="s">
        <v>518</v>
      </c>
      <c r="D35" s="1" t="s">
        <v>521</v>
      </c>
      <c r="E35" s="5" t="s">
        <v>522</v>
      </c>
      <c r="F35" s="4"/>
      <c r="G35" s="6" t="s">
        <v>45</v>
      </c>
      <c r="H35" s="6" t="s">
        <v>51</v>
      </c>
      <c r="I35" s="26" t="s">
        <v>93</v>
      </c>
      <c r="J35" s="26" t="s">
        <v>93</v>
      </c>
      <c r="L35" s="2"/>
      <c r="P35" s="39" t="s">
        <v>252</v>
      </c>
      <c r="Q35" s="1" t="s">
        <v>425</v>
      </c>
      <c r="R35" s="40" t="s">
        <v>424</v>
      </c>
    </row>
    <row r="36" spans="1:18" ht="201.6">
      <c r="A36" s="13" t="s">
        <v>523</v>
      </c>
      <c r="B36" s="39" t="s">
        <v>499</v>
      </c>
      <c r="C36" s="61" t="s">
        <v>524</v>
      </c>
      <c r="D36" s="1" t="s">
        <v>525</v>
      </c>
      <c r="E36" s="5" t="s">
        <v>488</v>
      </c>
      <c r="F36" s="4"/>
      <c r="G36" s="6" t="s">
        <v>45</v>
      </c>
      <c r="H36" s="6" t="s">
        <v>51</v>
      </c>
      <c r="I36" s="26" t="s">
        <v>93</v>
      </c>
      <c r="J36" s="26" t="s">
        <v>93</v>
      </c>
      <c r="L36" s="2"/>
      <c r="P36" s="39" t="s">
        <v>252</v>
      </c>
      <c r="Q36" s="1" t="s">
        <v>425</v>
      </c>
      <c r="R36" s="40" t="s">
        <v>424</v>
      </c>
    </row>
    <row r="37" spans="1:18" ht="158.4">
      <c r="A37" s="13" t="s">
        <v>526</v>
      </c>
      <c r="B37" s="39" t="s">
        <v>499</v>
      </c>
      <c r="C37" s="61" t="s">
        <v>527</v>
      </c>
      <c r="D37" s="1" t="s">
        <v>528</v>
      </c>
      <c r="E37" s="5" t="s">
        <v>488</v>
      </c>
      <c r="F37" s="4"/>
      <c r="G37" s="6" t="s">
        <v>45</v>
      </c>
      <c r="H37" s="6" t="s">
        <v>51</v>
      </c>
      <c r="I37" s="26" t="s">
        <v>93</v>
      </c>
      <c r="J37" s="26" t="s">
        <v>93</v>
      </c>
      <c r="L37" s="2"/>
      <c r="P37" s="39" t="s">
        <v>252</v>
      </c>
      <c r="Q37" s="1" t="s">
        <v>425</v>
      </c>
      <c r="R37" s="40" t="s">
        <v>424</v>
      </c>
    </row>
    <row r="38" spans="1:18" ht="288">
      <c r="A38" s="13" t="s">
        <v>529</v>
      </c>
      <c r="B38" s="39" t="s">
        <v>499</v>
      </c>
      <c r="C38" s="61" t="s">
        <v>530</v>
      </c>
      <c r="D38" s="1" t="s">
        <v>531</v>
      </c>
      <c r="E38" s="5" t="s">
        <v>488</v>
      </c>
      <c r="F38" s="4"/>
      <c r="G38" s="6" t="s">
        <v>45</v>
      </c>
      <c r="H38" s="6" t="s">
        <v>51</v>
      </c>
      <c r="I38" s="26" t="s">
        <v>93</v>
      </c>
      <c r="J38" s="26" t="s">
        <v>93</v>
      </c>
      <c r="L38" s="2"/>
      <c r="P38" s="39" t="s">
        <v>252</v>
      </c>
      <c r="Q38" s="1" t="s">
        <v>425</v>
      </c>
      <c r="R38" s="40" t="s">
        <v>424</v>
      </c>
    </row>
    <row r="39" spans="1:18" ht="115.2">
      <c r="A39" s="13" t="s">
        <v>533</v>
      </c>
      <c r="B39" s="61" t="s">
        <v>532</v>
      </c>
      <c r="C39" s="61" t="s">
        <v>534</v>
      </c>
      <c r="D39" s="1" t="s">
        <v>535</v>
      </c>
      <c r="E39" s="5" t="s">
        <v>488</v>
      </c>
      <c r="F39" s="4"/>
      <c r="G39" s="6" t="s">
        <v>45</v>
      </c>
      <c r="H39" s="6" t="s">
        <v>51</v>
      </c>
      <c r="I39" s="26" t="s">
        <v>93</v>
      </c>
      <c r="J39" s="26" t="s">
        <v>93</v>
      </c>
      <c r="L39" s="2"/>
      <c r="P39" s="39" t="s">
        <v>252</v>
      </c>
      <c r="Q39" s="1" t="s">
        <v>425</v>
      </c>
      <c r="R39" s="40" t="s">
        <v>424</v>
      </c>
    </row>
    <row r="40" spans="1:18" ht="409.6">
      <c r="A40" s="13" t="s">
        <v>533</v>
      </c>
      <c r="B40" s="61" t="s">
        <v>532</v>
      </c>
      <c r="C40" s="61" t="s">
        <v>534</v>
      </c>
      <c r="D40" s="60" t="s">
        <v>536</v>
      </c>
      <c r="E40" s="5" t="s">
        <v>490</v>
      </c>
      <c r="F40" s="5" t="s">
        <v>1266</v>
      </c>
      <c r="G40" s="6" t="s">
        <v>45</v>
      </c>
      <c r="H40" s="6" t="s">
        <v>51</v>
      </c>
      <c r="I40" s="26" t="s">
        <v>93</v>
      </c>
      <c r="J40" s="26" t="s">
        <v>93</v>
      </c>
      <c r="L40" s="2"/>
      <c r="P40" s="39" t="s">
        <v>252</v>
      </c>
      <c r="Q40" s="1" t="s">
        <v>425</v>
      </c>
      <c r="R40" s="40" t="s">
        <v>424</v>
      </c>
    </row>
    <row r="41" spans="1:18" ht="288">
      <c r="A41" s="13" t="s">
        <v>537</v>
      </c>
      <c r="B41" s="61" t="s">
        <v>532</v>
      </c>
      <c r="C41" s="61" t="s">
        <v>538</v>
      </c>
      <c r="D41" s="1" t="s">
        <v>539</v>
      </c>
      <c r="E41" s="5" t="s">
        <v>488</v>
      </c>
      <c r="F41" s="4"/>
      <c r="G41" s="6" t="s">
        <v>45</v>
      </c>
      <c r="H41" s="6" t="s">
        <v>51</v>
      </c>
      <c r="I41" s="26" t="s">
        <v>93</v>
      </c>
      <c r="J41" s="26" t="s">
        <v>93</v>
      </c>
      <c r="L41" s="2"/>
      <c r="P41" s="39" t="s">
        <v>252</v>
      </c>
      <c r="Q41" s="1" t="s">
        <v>425</v>
      </c>
      <c r="R41" s="40" t="s">
        <v>424</v>
      </c>
    </row>
    <row r="42" spans="1:18" ht="230.4">
      <c r="A42" s="13" t="s">
        <v>537</v>
      </c>
      <c r="B42" s="61" t="s">
        <v>532</v>
      </c>
      <c r="C42" s="61" t="s">
        <v>538</v>
      </c>
      <c r="D42" s="60" t="s">
        <v>540</v>
      </c>
      <c r="E42" s="5" t="s">
        <v>490</v>
      </c>
      <c r="F42" s="4" t="s">
        <v>1267</v>
      </c>
      <c r="G42" s="6" t="s">
        <v>45</v>
      </c>
      <c r="H42" s="6" t="s">
        <v>51</v>
      </c>
      <c r="I42" s="26" t="s">
        <v>93</v>
      </c>
      <c r="J42" s="26" t="s">
        <v>93</v>
      </c>
      <c r="L42" s="2"/>
      <c r="P42" s="39" t="s">
        <v>252</v>
      </c>
      <c r="Q42" s="1" t="s">
        <v>425</v>
      </c>
      <c r="R42" s="40" t="s">
        <v>424</v>
      </c>
    </row>
    <row r="43" spans="1:18" ht="115.2">
      <c r="A43" s="13" t="s">
        <v>537</v>
      </c>
      <c r="B43" s="61" t="s">
        <v>532</v>
      </c>
      <c r="C43" s="61" t="s">
        <v>538</v>
      </c>
      <c r="D43" s="1" t="s">
        <v>541</v>
      </c>
      <c r="E43" s="5" t="s">
        <v>491</v>
      </c>
      <c r="F43" s="4"/>
      <c r="G43" s="6" t="s">
        <v>45</v>
      </c>
      <c r="H43" s="6" t="s">
        <v>51</v>
      </c>
      <c r="I43" s="26" t="s">
        <v>93</v>
      </c>
      <c r="J43" s="26" t="s">
        <v>93</v>
      </c>
      <c r="L43" s="2"/>
      <c r="P43" s="39" t="s">
        <v>252</v>
      </c>
      <c r="Q43" s="1" t="s">
        <v>425</v>
      </c>
      <c r="R43" s="40" t="s">
        <v>424</v>
      </c>
    </row>
    <row r="44" spans="1:18" ht="115.2">
      <c r="A44" s="62" t="s">
        <v>537</v>
      </c>
      <c r="B44" s="61" t="s">
        <v>532</v>
      </c>
      <c r="C44" s="61" t="s">
        <v>538</v>
      </c>
      <c r="D44" s="1" t="s">
        <v>445</v>
      </c>
      <c r="E44" s="5" t="s">
        <v>512</v>
      </c>
      <c r="F44" s="4"/>
      <c r="G44" s="6" t="s">
        <v>49</v>
      </c>
      <c r="H44" s="6" t="s">
        <v>53</v>
      </c>
      <c r="I44" s="26" t="s">
        <v>93</v>
      </c>
      <c r="J44" s="26" t="s">
        <v>93</v>
      </c>
      <c r="L44" s="2"/>
      <c r="P44" s="39" t="s">
        <v>252</v>
      </c>
      <c r="Q44" s="1" t="s">
        <v>425</v>
      </c>
      <c r="R44" s="40" t="s">
        <v>424</v>
      </c>
    </row>
    <row r="45" spans="1:18" ht="115.2">
      <c r="A45" s="13" t="s">
        <v>542</v>
      </c>
      <c r="B45" s="61" t="s">
        <v>532</v>
      </c>
      <c r="C45" s="61" t="s">
        <v>543</v>
      </c>
      <c r="D45" s="1" t="s">
        <v>544</v>
      </c>
      <c r="E45" s="5" t="s">
        <v>488</v>
      </c>
      <c r="F45" s="4"/>
      <c r="G45" s="6" t="s">
        <v>45</v>
      </c>
      <c r="H45" s="6" t="s">
        <v>51</v>
      </c>
      <c r="I45" s="26" t="s">
        <v>93</v>
      </c>
      <c r="J45" s="26" t="s">
        <v>93</v>
      </c>
      <c r="L45" s="2"/>
      <c r="P45" s="39" t="s">
        <v>252</v>
      </c>
      <c r="Q45" s="1" t="s">
        <v>425</v>
      </c>
      <c r="R45" s="40" t="s">
        <v>424</v>
      </c>
    </row>
    <row r="46" spans="1:18" ht="115.2">
      <c r="A46" s="62" t="s">
        <v>545</v>
      </c>
      <c r="B46" s="61" t="s">
        <v>532</v>
      </c>
      <c r="C46" s="61" t="s">
        <v>546</v>
      </c>
      <c r="D46" s="1" t="s">
        <v>547</v>
      </c>
      <c r="E46" s="5" t="s">
        <v>488</v>
      </c>
      <c r="F46" s="4"/>
      <c r="G46" s="6" t="s">
        <v>45</v>
      </c>
      <c r="H46" s="6" t="s">
        <v>53</v>
      </c>
      <c r="I46" s="26" t="s">
        <v>93</v>
      </c>
      <c r="J46" s="26" t="s">
        <v>93</v>
      </c>
      <c r="L46" s="2"/>
      <c r="P46" s="39" t="s">
        <v>252</v>
      </c>
      <c r="Q46" s="1" t="s">
        <v>425</v>
      </c>
      <c r="R46" s="40" t="s">
        <v>424</v>
      </c>
    </row>
    <row r="47" spans="1:18" ht="115.2">
      <c r="A47" s="13" t="s">
        <v>545</v>
      </c>
      <c r="B47" s="61" t="s">
        <v>532</v>
      </c>
      <c r="C47" s="61" t="s">
        <v>546</v>
      </c>
      <c r="D47" s="1" t="s">
        <v>548</v>
      </c>
      <c r="E47" s="5" t="s">
        <v>490</v>
      </c>
      <c r="F47" s="4"/>
      <c r="G47" s="6" t="s">
        <v>45</v>
      </c>
      <c r="H47" s="6" t="s">
        <v>51</v>
      </c>
      <c r="I47" s="26" t="s">
        <v>93</v>
      </c>
      <c r="J47" s="26" t="s">
        <v>93</v>
      </c>
      <c r="L47" s="2"/>
      <c r="P47" s="39" t="s">
        <v>252</v>
      </c>
      <c r="Q47" s="1" t="s">
        <v>425</v>
      </c>
      <c r="R47" s="40" t="s">
        <v>424</v>
      </c>
    </row>
    <row r="48" spans="1:18" ht="115.2">
      <c r="A48" s="13" t="s">
        <v>545</v>
      </c>
      <c r="B48" s="61" t="s">
        <v>532</v>
      </c>
      <c r="C48" s="61" t="s">
        <v>546</v>
      </c>
      <c r="D48" s="1" t="s">
        <v>549</v>
      </c>
      <c r="E48" s="5" t="s">
        <v>491</v>
      </c>
      <c r="F48" s="4" t="s">
        <v>1268</v>
      </c>
      <c r="G48" s="6" t="s">
        <v>45</v>
      </c>
      <c r="H48" s="6" t="s">
        <v>51</v>
      </c>
      <c r="I48" s="26" t="s">
        <v>93</v>
      </c>
      <c r="J48" s="26" t="s">
        <v>93</v>
      </c>
      <c r="L48" s="2"/>
      <c r="P48" s="39" t="s">
        <v>252</v>
      </c>
      <c r="Q48" s="1" t="s">
        <v>425</v>
      </c>
      <c r="R48" s="40" t="s">
        <v>424</v>
      </c>
    </row>
    <row r="49" spans="1:18" ht="115.2">
      <c r="A49" s="13" t="s">
        <v>545</v>
      </c>
      <c r="B49" s="61" t="s">
        <v>532</v>
      </c>
      <c r="C49" s="61" t="s">
        <v>546</v>
      </c>
      <c r="D49" s="1" t="s">
        <v>550</v>
      </c>
      <c r="E49" s="5" t="s">
        <v>551</v>
      </c>
      <c r="F49" s="4"/>
      <c r="G49" s="6" t="s">
        <v>45</v>
      </c>
      <c r="H49" s="6" t="s">
        <v>51</v>
      </c>
      <c r="I49" s="26" t="s">
        <v>93</v>
      </c>
      <c r="J49" s="26" t="s">
        <v>93</v>
      </c>
      <c r="L49" s="2"/>
      <c r="P49" s="39" t="s">
        <v>252</v>
      </c>
      <c r="Q49" s="1" t="s">
        <v>425</v>
      </c>
      <c r="R49" s="40" t="s">
        <v>424</v>
      </c>
    </row>
    <row r="50" spans="1:18" ht="129.6">
      <c r="A50" s="62" t="s">
        <v>552</v>
      </c>
      <c r="B50" s="61" t="s">
        <v>532</v>
      </c>
      <c r="C50" s="61" t="s">
        <v>553</v>
      </c>
      <c r="D50" s="1" t="s">
        <v>554</v>
      </c>
      <c r="E50" s="5" t="s">
        <v>488</v>
      </c>
      <c r="F50" s="4" t="s">
        <v>1269</v>
      </c>
      <c r="G50" s="6" t="s">
        <v>45</v>
      </c>
      <c r="H50" s="6" t="s">
        <v>54</v>
      </c>
      <c r="I50" s="26" t="s">
        <v>93</v>
      </c>
      <c r="J50" s="26" t="s">
        <v>93</v>
      </c>
      <c r="L50" s="2"/>
      <c r="P50" s="39" t="s">
        <v>252</v>
      </c>
      <c r="Q50" s="1" t="s">
        <v>425</v>
      </c>
      <c r="R50" s="40" t="s">
        <v>424</v>
      </c>
    </row>
    <row r="51" spans="1:18" ht="388.8">
      <c r="A51" s="13" t="s">
        <v>552</v>
      </c>
      <c r="B51" s="61" t="s">
        <v>532</v>
      </c>
      <c r="C51" s="61" t="s">
        <v>553</v>
      </c>
      <c r="D51" s="1" t="s">
        <v>555</v>
      </c>
      <c r="E51" s="5" t="s">
        <v>490</v>
      </c>
      <c r="F51" s="5" t="s">
        <v>1270</v>
      </c>
      <c r="G51" s="6" t="s">
        <v>45</v>
      </c>
      <c r="H51" s="6" t="s">
        <v>51</v>
      </c>
      <c r="I51" s="26" t="s">
        <v>93</v>
      </c>
      <c r="J51" s="26" t="s">
        <v>93</v>
      </c>
      <c r="L51" s="2"/>
      <c r="P51" s="39" t="s">
        <v>252</v>
      </c>
      <c r="Q51" s="1" t="s">
        <v>425</v>
      </c>
      <c r="R51" s="40" t="s">
        <v>424</v>
      </c>
    </row>
    <row r="52" spans="1:18" ht="216">
      <c r="A52" s="13" t="s">
        <v>552</v>
      </c>
      <c r="B52" s="61" t="s">
        <v>532</v>
      </c>
      <c r="C52" s="61" t="s">
        <v>553</v>
      </c>
      <c r="D52" s="1" t="s">
        <v>556</v>
      </c>
      <c r="E52" s="5" t="s">
        <v>512</v>
      </c>
      <c r="F52" s="4"/>
      <c r="G52" s="6" t="s">
        <v>45</v>
      </c>
      <c r="H52" s="6" t="s">
        <v>51</v>
      </c>
      <c r="I52" s="26" t="s">
        <v>93</v>
      </c>
      <c r="J52" s="26" t="s">
        <v>93</v>
      </c>
      <c r="L52" s="2"/>
      <c r="P52" s="39" t="s">
        <v>252</v>
      </c>
      <c r="Q52" s="1" t="s">
        <v>425</v>
      </c>
      <c r="R52" s="40" t="s">
        <v>424</v>
      </c>
    </row>
    <row r="53" spans="1:18" ht="115.2">
      <c r="A53" s="13" t="s">
        <v>557</v>
      </c>
      <c r="B53" s="61" t="s">
        <v>532</v>
      </c>
      <c r="C53" s="61" t="s">
        <v>558</v>
      </c>
      <c r="D53" s="1" t="s">
        <v>559</v>
      </c>
      <c r="E53" s="5" t="s">
        <v>488</v>
      </c>
      <c r="F53" s="4"/>
      <c r="G53" s="6" t="s">
        <v>45</v>
      </c>
      <c r="H53" s="6" t="s">
        <v>51</v>
      </c>
      <c r="I53" s="26" t="s">
        <v>93</v>
      </c>
      <c r="J53" s="26" t="s">
        <v>93</v>
      </c>
      <c r="L53" s="2"/>
      <c r="P53" s="39" t="s">
        <v>252</v>
      </c>
      <c r="Q53" s="1" t="s">
        <v>425</v>
      </c>
      <c r="R53" s="40" t="s">
        <v>424</v>
      </c>
    </row>
    <row r="54" spans="1:18" ht="388.8">
      <c r="A54" s="13" t="s">
        <v>557</v>
      </c>
      <c r="B54" s="61" t="s">
        <v>532</v>
      </c>
      <c r="C54" s="61" t="s">
        <v>558</v>
      </c>
      <c r="D54" s="1" t="s">
        <v>560</v>
      </c>
      <c r="E54" s="5" t="s">
        <v>490</v>
      </c>
      <c r="F54" s="4"/>
      <c r="G54" s="6" t="s">
        <v>45</v>
      </c>
      <c r="H54" s="6" t="s">
        <v>51</v>
      </c>
      <c r="I54" s="26" t="s">
        <v>93</v>
      </c>
      <c r="J54" s="26" t="s">
        <v>93</v>
      </c>
      <c r="L54" s="2"/>
      <c r="P54" s="39" t="s">
        <v>252</v>
      </c>
      <c r="Q54" s="1" t="s">
        <v>425</v>
      </c>
      <c r="R54" s="40" t="s">
        <v>424</v>
      </c>
    </row>
    <row r="55" spans="1:18" ht="115.2">
      <c r="A55" s="13" t="s">
        <v>557</v>
      </c>
      <c r="B55" s="61" t="s">
        <v>532</v>
      </c>
      <c r="C55" s="61" t="s">
        <v>558</v>
      </c>
      <c r="D55" s="1" t="s">
        <v>561</v>
      </c>
      <c r="E55" s="5" t="s">
        <v>551</v>
      </c>
      <c r="F55" s="4"/>
      <c r="G55" s="6" t="s">
        <v>45</v>
      </c>
      <c r="H55" s="6" t="s">
        <v>51</v>
      </c>
      <c r="I55" s="26" t="s">
        <v>93</v>
      </c>
      <c r="J55" s="26" t="s">
        <v>93</v>
      </c>
      <c r="L55" s="2"/>
      <c r="P55" s="39" t="s">
        <v>252</v>
      </c>
      <c r="Q55" s="1" t="s">
        <v>425</v>
      </c>
      <c r="R55" s="40" t="s">
        <v>424</v>
      </c>
    </row>
    <row r="56" spans="1:18" ht="115.2">
      <c r="A56" s="13" t="s">
        <v>562</v>
      </c>
      <c r="B56" s="61" t="s">
        <v>532</v>
      </c>
      <c r="C56" s="61" t="s">
        <v>563</v>
      </c>
      <c r="D56" s="1" t="s">
        <v>564</v>
      </c>
      <c r="E56" s="5" t="s">
        <v>488</v>
      </c>
      <c r="F56" s="4"/>
      <c r="G56" s="6" t="s">
        <v>45</v>
      </c>
      <c r="H56" s="6" t="s">
        <v>51</v>
      </c>
      <c r="I56" s="26" t="s">
        <v>93</v>
      </c>
      <c r="J56" s="26" t="s">
        <v>93</v>
      </c>
      <c r="L56" s="2"/>
      <c r="P56" s="39" t="s">
        <v>252</v>
      </c>
      <c r="Q56" s="1" t="s">
        <v>425</v>
      </c>
      <c r="R56" s="40" t="s">
        <v>424</v>
      </c>
    </row>
    <row r="57" spans="1:18" ht="144">
      <c r="A57" s="62" t="s">
        <v>562</v>
      </c>
      <c r="B57" s="61" t="s">
        <v>532</v>
      </c>
      <c r="C57" s="61" t="s">
        <v>563</v>
      </c>
      <c r="D57" s="1" t="s">
        <v>565</v>
      </c>
      <c r="E57" s="5" t="s">
        <v>490</v>
      </c>
      <c r="F57" s="5" t="s">
        <v>1271</v>
      </c>
      <c r="G57" s="6" t="s">
        <v>45</v>
      </c>
      <c r="H57" s="6" t="s">
        <v>54</v>
      </c>
      <c r="I57" s="26" t="s">
        <v>93</v>
      </c>
      <c r="J57" s="26" t="s">
        <v>93</v>
      </c>
      <c r="L57" s="2"/>
      <c r="P57" s="39" t="s">
        <v>252</v>
      </c>
      <c r="Q57" s="1" t="s">
        <v>425</v>
      </c>
      <c r="R57" s="40" t="s">
        <v>424</v>
      </c>
    </row>
    <row r="58" spans="1:18" ht="115.2">
      <c r="A58" s="13" t="s">
        <v>562</v>
      </c>
      <c r="B58" s="61" t="s">
        <v>532</v>
      </c>
      <c r="C58" s="61" t="s">
        <v>563</v>
      </c>
      <c r="D58" s="1" t="s">
        <v>566</v>
      </c>
      <c r="E58" s="5" t="s">
        <v>512</v>
      </c>
      <c r="F58" s="4"/>
      <c r="G58" s="6" t="s">
        <v>45</v>
      </c>
      <c r="H58" s="6" t="s">
        <v>51</v>
      </c>
      <c r="I58" s="26" t="s">
        <v>93</v>
      </c>
      <c r="J58" s="26" t="s">
        <v>93</v>
      </c>
      <c r="L58" s="2"/>
      <c r="P58" s="39" t="s">
        <v>252</v>
      </c>
      <c r="Q58" s="1" t="s">
        <v>425</v>
      </c>
      <c r="R58" s="40" t="s">
        <v>424</v>
      </c>
    </row>
    <row r="59" spans="1:18" ht="115.2">
      <c r="A59" s="62" t="s">
        <v>567</v>
      </c>
      <c r="B59" s="61" t="s">
        <v>568</v>
      </c>
      <c r="C59" s="61" t="s">
        <v>569</v>
      </c>
      <c r="D59" s="1" t="s">
        <v>570</v>
      </c>
      <c r="E59" s="5" t="s">
        <v>488</v>
      </c>
      <c r="F59" s="4" t="s">
        <v>1272</v>
      </c>
      <c r="G59" s="6" t="s">
        <v>45</v>
      </c>
      <c r="H59" s="6" t="s">
        <v>90</v>
      </c>
      <c r="I59" s="26" t="s">
        <v>93</v>
      </c>
      <c r="J59" s="26" t="s">
        <v>93</v>
      </c>
      <c r="L59" s="2"/>
      <c r="P59" s="39" t="s">
        <v>252</v>
      </c>
      <c r="Q59" s="1" t="s">
        <v>425</v>
      </c>
      <c r="R59" s="40" t="s">
        <v>424</v>
      </c>
    </row>
    <row r="60" spans="1:18" ht="244.8">
      <c r="A60" s="13" t="s">
        <v>567</v>
      </c>
      <c r="B60" s="61" t="s">
        <v>568</v>
      </c>
      <c r="C60" s="61" t="s">
        <v>569</v>
      </c>
      <c r="D60" s="1" t="s">
        <v>571</v>
      </c>
      <c r="E60" s="5" t="s">
        <v>490</v>
      </c>
      <c r="F60" s="4" t="s">
        <v>1273</v>
      </c>
      <c r="G60" s="6" t="s">
        <v>45</v>
      </c>
      <c r="H60" s="6" t="s">
        <v>51</v>
      </c>
      <c r="I60" s="26" t="s">
        <v>93</v>
      </c>
      <c r="J60" s="26" t="s">
        <v>93</v>
      </c>
      <c r="L60" s="2"/>
      <c r="P60" s="39" t="s">
        <v>252</v>
      </c>
      <c r="Q60" s="1" t="s">
        <v>425</v>
      </c>
      <c r="R60" s="40" t="s">
        <v>424</v>
      </c>
    </row>
    <row r="61" spans="1:18" ht="115.2">
      <c r="A61" s="13" t="s">
        <v>567</v>
      </c>
      <c r="B61" s="61" t="s">
        <v>568</v>
      </c>
      <c r="C61" s="61" t="s">
        <v>569</v>
      </c>
      <c r="D61" s="1" t="s">
        <v>572</v>
      </c>
      <c r="E61" s="5" t="s">
        <v>491</v>
      </c>
      <c r="F61" s="4"/>
      <c r="G61" s="6" t="s">
        <v>45</v>
      </c>
      <c r="H61" s="6" t="s">
        <v>51</v>
      </c>
      <c r="I61" s="26" t="s">
        <v>93</v>
      </c>
      <c r="J61" s="26" t="s">
        <v>93</v>
      </c>
      <c r="L61" s="2"/>
      <c r="P61" s="39" t="s">
        <v>252</v>
      </c>
      <c r="Q61" s="1" t="s">
        <v>425</v>
      </c>
      <c r="R61" s="40" t="s">
        <v>424</v>
      </c>
    </row>
    <row r="62" spans="1:18" ht="409.6">
      <c r="A62" s="13" t="s">
        <v>573</v>
      </c>
      <c r="B62" s="61" t="s">
        <v>568</v>
      </c>
      <c r="C62" s="61" t="s">
        <v>574</v>
      </c>
      <c r="D62" s="1" t="s">
        <v>575</v>
      </c>
      <c r="E62" s="5" t="s">
        <v>488</v>
      </c>
      <c r="F62" s="4"/>
      <c r="G62" s="6" t="s">
        <v>45</v>
      </c>
      <c r="H62" s="6" t="s">
        <v>51</v>
      </c>
      <c r="I62" s="26" t="s">
        <v>93</v>
      </c>
      <c r="J62" s="26" t="s">
        <v>93</v>
      </c>
      <c r="L62" s="2"/>
      <c r="P62" s="39" t="s">
        <v>252</v>
      </c>
      <c r="Q62" s="1" t="s">
        <v>425</v>
      </c>
      <c r="R62" s="40" t="s">
        <v>424</v>
      </c>
    </row>
    <row r="63" spans="1:18" ht="409.6">
      <c r="A63" s="13" t="s">
        <v>578</v>
      </c>
      <c r="B63" s="61" t="s">
        <v>568</v>
      </c>
      <c r="C63" s="61" t="s">
        <v>574</v>
      </c>
      <c r="D63" s="1" t="s">
        <v>576</v>
      </c>
      <c r="E63" s="5" t="s">
        <v>490</v>
      </c>
      <c r="F63" s="5" t="s">
        <v>1274</v>
      </c>
      <c r="G63" s="6" t="s">
        <v>45</v>
      </c>
      <c r="H63" s="6" t="s">
        <v>51</v>
      </c>
      <c r="I63" s="26" t="s">
        <v>93</v>
      </c>
      <c r="J63" s="26" t="s">
        <v>93</v>
      </c>
      <c r="L63" s="2"/>
      <c r="P63" s="39" t="s">
        <v>252</v>
      </c>
      <c r="Q63" s="1" t="s">
        <v>425</v>
      </c>
      <c r="R63" s="40" t="s">
        <v>424</v>
      </c>
    </row>
    <row r="64" spans="1:18" ht="115.2">
      <c r="A64" s="13" t="s">
        <v>578</v>
      </c>
      <c r="B64" s="61" t="s">
        <v>568</v>
      </c>
      <c r="C64" s="61" t="s">
        <v>574</v>
      </c>
      <c r="D64" s="1" t="s">
        <v>258</v>
      </c>
      <c r="E64" s="5" t="s">
        <v>491</v>
      </c>
      <c r="F64" s="5" t="s">
        <v>1275</v>
      </c>
      <c r="G64" s="6" t="s">
        <v>45</v>
      </c>
      <c r="H64" s="6" t="s">
        <v>51</v>
      </c>
      <c r="I64" s="26" t="s">
        <v>93</v>
      </c>
      <c r="J64" s="26" t="s">
        <v>93</v>
      </c>
      <c r="L64" s="2"/>
      <c r="P64" s="39" t="s">
        <v>252</v>
      </c>
      <c r="Q64" s="1" t="s">
        <v>425</v>
      </c>
      <c r="R64" s="40" t="s">
        <v>424</v>
      </c>
    </row>
    <row r="65" spans="1:18" ht="115.2">
      <c r="A65" s="13" t="s">
        <v>578</v>
      </c>
      <c r="B65" s="61" t="s">
        <v>568</v>
      </c>
      <c r="C65" s="61" t="s">
        <v>574</v>
      </c>
      <c r="D65" s="1" t="s">
        <v>577</v>
      </c>
      <c r="E65" s="5" t="s">
        <v>512</v>
      </c>
      <c r="F65" s="4"/>
      <c r="G65" s="6" t="s">
        <v>45</v>
      </c>
      <c r="H65" s="6" t="s">
        <v>51</v>
      </c>
      <c r="I65" s="26" t="s">
        <v>93</v>
      </c>
      <c r="J65" s="26" t="s">
        <v>93</v>
      </c>
      <c r="L65" s="2"/>
      <c r="P65" s="39" t="s">
        <v>252</v>
      </c>
      <c r="Q65" s="1" t="s">
        <v>425</v>
      </c>
      <c r="R65" s="40" t="s">
        <v>424</v>
      </c>
    </row>
    <row r="66" spans="1:18" ht="144">
      <c r="A66" s="13" t="s">
        <v>579</v>
      </c>
      <c r="B66" s="61" t="s">
        <v>568</v>
      </c>
      <c r="C66" s="61" t="s">
        <v>580</v>
      </c>
      <c r="D66" s="1" t="s">
        <v>581</v>
      </c>
      <c r="E66" s="5" t="s">
        <v>488</v>
      </c>
      <c r="F66" s="4"/>
      <c r="G66" s="6" t="s">
        <v>45</v>
      </c>
      <c r="H66" s="6" t="s">
        <v>51</v>
      </c>
      <c r="I66" s="26" t="s">
        <v>93</v>
      </c>
      <c r="J66" s="26" t="s">
        <v>93</v>
      </c>
      <c r="L66" s="2"/>
      <c r="P66" s="39" t="s">
        <v>252</v>
      </c>
      <c r="Q66" s="1" t="s">
        <v>425</v>
      </c>
      <c r="R66" s="40" t="s">
        <v>424</v>
      </c>
    </row>
    <row r="67" spans="1:18" ht="115.2">
      <c r="A67" s="13" t="s">
        <v>579</v>
      </c>
      <c r="B67" s="61" t="s">
        <v>568</v>
      </c>
      <c r="C67" s="61" t="s">
        <v>580</v>
      </c>
      <c r="D67" s="1" t="s">
        <v>582</v>
      </c>
      <c r="E67" s="5" t="s">
        <v>490</v>
      </c>
      <c r="F67" s="4"/>
      <c r="G67" s="6" t="s">
        <v>45</v>
      </c>
      <c r="H67" s="6" t="s">
        <v>51</v>
      </c>
      <c r="I67" s="26" t="s">
        <v>93</v>
      </c>
      <c r="J67" s="26" t="s">
        <v>93</v>
      </c>
      <c r="L67" s="2"/>
      <c r="P67" s="39" t="s">
        <v>252</v>
      </c>
      <c r="Q67" s="1" t="s">
        <v>425</v>
      </c>
      <c r="R67" s="40" t="s">
        <v>424</v>
      </c>
    </row>
    <row r="68" spans="1:18" ht="115.2">
      <c r="A68" s="13" t="s">
        <v>579</v>
      </c>
      <c r="B68" s="61" t="s">
        <v>568</v>
      </c>
      <c r="C68" s="61" t="s">
        <v>580</v>
      </c>
      <c r="D68" s="1" t="s">
        <v>583</v>
      </c>
      <c r="E68" s="5" t="s">
        <v>551</v>
      </c>
      <c r="F68" s="4"/>
      <c r="G68" s="6" t="s">
        <v>45</v>
      </c>
      <c r="H68" s="6" t="s">
        <v>51</v>
      </c>
      <c r="I68" s="26" t="s">
        <v>93</v>
      </c>
      <c r="J68" s="26" t="s">
        <v>93</v>
      </c>
      <c r="L68" s="2"/>
      <c r="P68" s="39" t="s">
        <v>252</v>
      </c>
      <c r="Q68" s="1" t="s">
        <v>425</v>
      </c>
      <c r="R68" s="40" t="s">
        <v>424</v>
      </c>
    </row>
    <row r="69" spans="1:18" ht="115.2">
      <c r="A69" s="13" t="s">
        <v>584</v>
      </c>
      <c r="B69" s="61" t="s">
        <v>568</v>
      </c>
      <c r="C69" s="61" t="s">
        <v>585</v>
      </c>
      <c r="D69" s="1" t="s">
        <v>586</v>
      </c>
      <c r="E69" s="5" t="s">
        <v>488</v>
      </c>
      <c r="F69" s="4"/>
      <c r="G69" s="6" t="s">
        <v>45</v>
      </c>
      <c r="H69" s="6" t="s">
        <v>51</v>
      </c>
      <c r="I69" s="26" t="s">
        <v>93</v>
      </c>
      <c r="J69" s="26" t="s">
        <v>93</v>
      </c>
      <c r="L69" s="2"/>
      <c r="P69" s="39" t="s">
        <v>252</v>
      </c>
      <c r="Q69" s="1" t="s">
        <v>425</v>
      </c>
      <c r="R69" s="40" t="s">
        <v>424</v>
      </c>
    </row>
    <row r="70" spans="1:18" ht="216">
      <c r="A70" s="13" t="s">
        <v>584</v>
      </c>
      <c r="B70" s="61" t="s">
        <v>568</v>
      </c>
      <c r="C70" s="61" t="s">
        <v>585</v>
      </c>
      <c r="D70" s="1" t="s">
        <v>587</v>
      </c>
      <c r="E70" s="5" t="s">
        <v>490</v>
      </c>
      <c r="F70" s="4"/>
      <c r="G70" s="6" t="s">
        <v>45</v>
      </c>
      <c r="H70" s="6" t="s">
        <v>51</v>
      </c>
      <c r="I70" s="26" t="s">
        <v>93</v>
      </c>
      <c r="J70" s="26" t="s">
        <v>93</v>
      </c>
      <c r="L70" s="2"/>
      <c r="P70" s="39" t="s">
        <v>252</v>
      </c>
      <c r="Q70" s="1" t="s">
        <v>425</v>
      </c>
      <c r="R70" s="40" t="s">
        <v>424</v>
      </c>
    </row>
    <row r="71" spans="1:18" ht="115.2">
      <c r="A71" s="13" t="s">
        <v>588</v>
      </c>
      <c r="B71" s="61" t="s">
        <v>568</v>
      </c>
      <c r="C71" s="61" t="s">
        <v>589</v>
      </c>
      <c r="D71" s="1" t="s">
        <v>590</v>
      </c>
      <c r="E71" s="5" t="s">
        <v>488</v>
      </c>
      <c r="F71" s="5" t="s">
        <v>1276</v>
      </c>
      <c r="G71" s="6" t="s">
        <v>45</v>
      </c>
      <c r="H71" s="6" t="s">
        <v>51</v>
      </c>
      <c r="I71" s="26" t="s">
        <v>93</v>
      </c>
      <c r="J71" s="26" t="s">
        <v>93</v>
      </c>
      <c r="L71" s="2"/>
      <c r="P71" s="39" t="s">
        <v>252</v>
      </c>
      <c r="Q71" s="1" t="s">
        <v>425</v>
      </c>
      <c r="R71" s="40" t="s">
        <v>424</v>
      </c>
    </row>
    <row r="72" spans="1:18" ht="115.2">
      <c r="A72" s="13" t="s">
        <v>588</v>
      </c>
      <c r="B72" s="61" t="s">
        <v>568</v>
      </c>
      <c r="C72" s="61" t="s">
        <v>589</v>
      </c>
      <c r="D72" s="1" t="s">
        <v>591</v>
      </c>
      <c r="E72" s="5" t="s">
        <v>490</v>
      </c>
      <c r="F72" s="4"/>
      <c r="G72" s="6" t="s">
        <v>45</v>
      </c>
      <c r="H72" s="6" t="s">
        <v>51</v>
      </c>
      <c r="I72" s="26" t="s">
        <v>93</v>
      </c>
      <c r="J72" s="26" t="s">
        <v>93</v>
      </c>
      <c r="L72" s="2"/>
      <c r="P72" s="39" t="s">
        <v>252</v>
      </c>
      <c r="Q72" s="1" t="s">
        <v>425</v>
      </c>
      <c r="R72" s="40" t="s">
        <v>424</v>
      </c>
    </row>
    <row r="73" spans="1:18" ht="88.5" customHeight="1">
      <c r="A73" s="13" t="s">
        <v>588</v>
      </c>
      <c r="B73" s="61" t="s">
        <v>568</v>
      </c>
      <c r="C73" s="61" t="s">
        <v>589</v>
      </c>
      <c r="D73" s="1" t="s">
        <v>592</v>
      </c>
      <c r="E73" s="5" t="s">
        <v>551</v>
      </c>
      <c r="F73" s="4"/>
      <c r="G73" s="6" t="s">
        <v>45</v>
      </c>
      <c r="H73" s="6" t="s">
        <v>51</v>
      </c>
      <c r="I73" s="26" t="s">
        <v>93</v>
      </c>
      <c r="J73" s="26" t="s">
        <v>93</v>
      </c>
      <c r="L73" s="2"/>
      <c r="P73" s="39" t="s">
        <v>252</v>
      </c>
      <c r="Q73" s="1" t="s">
        <v>425</v>
      </c>
      <c r="R73" s="40" t="s">
        <v>424</v>
      </c>
    </row>
    <row r="74" spans="1:18" ht="115.2">
      <c r="A74" s="13" t="s">
        <v>593</v>
      </c>
      <c r="B74" s="61" t="s">
        <v>568</v>
      </c>
      <c r="C74" s="61" t="s">
        <v>594</v>
      </c>
      <c r="D74" s="1" t="s">
        <v>595</v>
      </c>
      <c r="E74" s="5" t="s">
        <v>488</v>
      </c>
      <c r="F74" s="4"/>
      <c r="G74" s="6" t="s">
        <v>45</v>
      </c>
      <c r="H74" s="6" t="s">
        <v>51</v>
      </c>
      <c r="I74" s="26" t="s">
        <v>93</v>
      </c>
      <c r="J74" s="26" t="s">
        <v>93</v>
      </c>
      <c r="L74" s="2"/>
      <c r="P74" s="39" t="s">
        <v>252</v>
      </c>
      <c r="Q74" s="1" t="s">
        <v>425</v>
      </c>
      <c r="R74" s="40" t="s">
        <v>424</v>
      </c>
    </row>
    <row r="75" spans="1:18" ht="158.4">
      <c r="A75" s="13" t="s">
        <v>596</v>
      </c>
      <c r="B75" s="39" t="s">
        <v>598</v>
      </c>
      <c r="C75" s="61" t="s">
        <v>597</v>
      </c>
      <c r="D75" s="1" t="s">
        <v>599</v>
      </c>
      <c r="E75" s="5" t="s">
        <v>488</v>
      </c>
      <c r="F75" s="4"/>
      <c r="G75" s="6" t="s">
        <v>45</v>
      </c>
      <c r="H75" s="6" t="s">
        <v>51</v>
      </c>
      <c r="I75" s="26" t="s">
        <v>93</v>
      </c>
      <c r="J75" s="26" t="s">
        <v>93</v>
      </c>
      <c r="L75" s="2"/>
      <c r="P75" s="39" t="s">
        <v>252</v>
      </c>
      <c r="Q75" s="1" t="s">
        <v>425</v>
      </c>
      <c r="R75" s="40" t="s">
        <v>424</v>
      </c>
    </row>
    <row r="76" spans="1:18" ht="201.6">
      <c r="A76" s="13" t="s">
        <v>596</v>
      </c>
      <c r="B76" s="39" t="s">
        <v>598</v>
      </c>
      <c r="C76" s="61" t="s">
        <v>597</v>
      </c>
      <c r="D76" s="1" t="s">
        <v>600</v>
      </c>
      <c r="E76" s="5" t="s">
        <v>490</v>
      </c>
      <c r="F76" s="4" t="s">
        <v>601</v>
      </c>
      <c r="G76" s="6" t="s">
        <v>45</v>
      </c>
      <c r="H76" s="6" t="s">
        <v>51</v>
      </c>
      <c r="I76" s="26" t="s">
        <v>93</v>
      </c>
      <c r="J76" s="26" t="s">
        <v>93</v>
      </c>
      <c r="L76" s="2"/>
      <c r="P76" s="39" t="s">
        <v>252</v>
      </c>
      <c r="Q76" s="1" t="s">
        <v>425</v>
      </c>
      <c r="R76" s="40" t="s">
        <v>424</v>
      </c>
    </row>
    <row r="77" spans="1:18" ht="115.2">
      <c r="A77" s="13" t="s">
        <v>596</v>
      </c>
      <c r="B77" s="39" t="s">
        <v>598</v>
      </c>
      <c r="C77" s="61" t="s">
        <v>597</v>
      </c>
      <c r="D77" s="1" t="s">
        <v>602</v>
      </c>
      <c r="E77" s="5" t="s">
        <v>491</v>
      </c>
      <c r="F77" s="4"/>
      <c r="G77" s="6" t="s">
        <v>45</v>
      </c>
      <c r="H77" s="6" t="s">
        <v>51</v>
      </c>
      <c r="I77" s="26" t="s">
        <v>93</v>
      </c>
      <c r="J77" s="26" t="s">
        <v>93</v>
      </c>
      <c r="L77" s="2"/>
      <c r="P77" s="39" t="s">
        <v>252</v>
      </c>
      <c r="Q77" s="1" t="s">
        <v>425</v>
      </c>
      <c r="R77" s="40" t="s">
        <v>424</v>
      </c>
    </row>
    <row r="78" spans="1:18" ht="115.2">
      <c r="A78" s="13" t="s">
        <v>596</v>
      </c>
      <c r="B78" s="39" t="s">
        <v>598</v>
      </c>
      <c r="C78" s="61" t="s">
        <v>597</v>
      </c>
      <c r="D78" s="1" t="s">
        <v>603</v>
      </c>
      <c r="E78" s="5" t="s">
        <v>551</v>
      </c>
      <c r="F78" s="4"/>
      <c r="G78" s="6" t="s">
        <v>45</v>
      </c>
      <c r="H78" s="6" t="s">
        <v>51</v>
      </c>
      <c r="I78" s="26" t="s">
        <v>93</v>
      </c>
      <c r="J78" s="26" t="s">
        <v>93</v>
      </c>
      <c r="L78" s="2"/>
      <c r="P78" s="39" t="s">
        <v>252</v>
      </c>
      <c r="Q78" s="1" t="s">
        <v>425</v>
      </c>
      <c r="R78" s="40" t="s">
        <v>424</v>
      </c>
    </row>
    <row r="79" spans="1:18" ht="115.2">
      <c r="A79" s="13" t="s">
        <v>596</v>
      </c>
      <c r="B79" s="39" t="s">
        <v>598</v>
      </c>
      <c r="C79" s="61" t="s">
        <v>604</v>
      </c>
      <c r="D79" s="1" t="s">
        <v>605</v>
      </c>
      <c r="E79" s="5" t="s">
        <v>488</v>
      </c>
      <c r="F79" s="4"/>
      <c r="G79" s="6" t="s">
        <v>45</v>
      </c>
      <c r="H79" s="6" t="s">
        <v>51</v>
      </c>
      <c r="I79" s="26" t="s">
        <v>93</v>
      </c>
      <c r="J79" s="26" t="s">
        <v>93</v>
      </c>
      <c r="L79" s="2"/>
      <c r="P79" s="39" t="s">
        <v>252</v>
      </c>
      <c r="Q79" s="1" t="s">
        <v>425</v>
      </c>
      <c r="R79" s="40" t="s">
        <v>424</v>
      </c>
    </row>
    <row r="80" spans="1:18" ht="115.2">
      <c r="A80" s="13" t="s">
        <v>596</v>
      </c>
      <c r="B80" s="39" t="s">
        <v>598</v>
      </c>
      <c r="C80" s="61" t="s">
        <v>604</v>
      </c>
      <c r="D80" s="1" t="s">
        <v>606</v>
      </c>
      <c r="E80" s="5" t="s">
        <v>490</v>
      </c>
      <c r="F80" s="4" t="s">
        <v>601</v>
      </c>
      <c r="G80" s="6" t="s">
        <v>45</v>
      </c>
      <c r="H80" s="6" t="s">
        <v>51</v>
      </c>
      <c r="I80" s="26" t="s">
        <v>93</v>
      </c>
      <c r="J80" s="26" t="s">
        <v>93</v>
      </c>
      <c r="L80" s="2"/>
      <c r="P80" s="39" t="s">
        <v>252</v>
      </c>
      <c r="Q80" s="1" t="s">
        <v>425</v>
      </c>
      <c r="R80" s="40" t="s">
        <v>424</v>
      </c>
    </row>
    <row r="81" spans="1:18" ht="144">
      <c r="A81" s="13" t="s">
        <v>596</v>
      </c>
      <c r="B81" s="39" t="s">
        <v>598</v>
      </c>
      <c r="C81" s="61" t="s">
        <v>604</v>
      </c>
      <c r="D81" s="1" t="s">
        <v>607</v>
      </c>
      <c r="E81" s="5" t="s">
        <v>491</v>
      </c>
      <c r="F81" s="4"/>
      <c r="G81" s="6" t="s">
        <v>45</v>
      </c>
      <c r="H81" s="6" t="s">
        <v>51</v>
      </c>
      <c r="I81" s="26" t="s">
        <v>93</v>
      </c>
      <c r="J81" s="26" t="s">
        <v>93</v>
      </c>
      <c r="L81" s="2"/>
      <c r="P81" s="39" t="s">
        <v>252</v>
      </c>
      <c r="Q81" s="1" t="s">
        <v>425</v>
      </c>
      <c r="R81" s="40" t="s">
        <v>424</v>
      </c>
    </row>
    <row r="82" spans="1:18" ht="115.2">
      <c r="A82" s="13" t="s">
        <v>596</v>
      </c>
      <c r="B82" s="39" t="s">
        <v>598</v>
      </c>
      <c r="C82" s="61" t="s">
        <v>604</v>
      </c>
      <c r="D82" s="1" t="s">
        <v>608</v>
      </c>
      <c r="E82" s="5" t="s">
        <v>551</v>
      </c>
      <c r="F82" s="4"/>
      <c r="G82" s="6" t="s">
        <v>45</v>
      </c>
      <c r="H82" s="6" t="s">
        <v>51</v>
      </c>
      <c r="I82" s="26" t="s">
        <v>93</v>
      </c>
      <c r="J82" s="26" t="s">
        <v>93</v>
      </c>
      <c r="L82" s="2"/>
      <c r="P82" s="39" t="s">
        <v>252</v>
      </c>
      <c r="Q82" s="1" t="s">
        <v>425</v>
      </c>
      <c r="R82" s="40" t="s">
        <v>424</v>
      </c>
    </row>
    <row r="83" spans="1:18" ht="409.6">
      <c r="A83" s="13" t="s">
        <v>609</v>
      </c>
      <c r="B83" s="61" t="s">
        <v>610</v>
      </c>
      <c r="C83" s="61" t="s">
        <v>611</v>
      </c>
      <c r="D83" s="1" t="s">
        <v>612</v>
      </c>
      <c r="E83" s="5" t="s">
        <v>488</v>
      </c>
      <c r="F83" s="5" t="s">
        <v>1277</v>
      </c>
      <c r="G83" s="6" t="s">
        <v>45</v>
      </c>
      <c r="H83" s="6" t="s">
        <v>51</v>
      </c>
      <c r="I83" s="26" t="s">
        <v>93</v>
      </c>
      <c r="J83" s="26" t="s">
        <v>93</v>
      </c>
      <c r="L83" s="2"/>
      <c r="P83" s="39" t="s">
        <v>252</v>
      </c>
      <c r="Q83" s="1" t="s">
        <v>425</v>
      </c>
      <c r="R83" s="40" t="s">
        <v>424</v>
      </c>
    </row>
    <row r="84" spans="1:18" ht="172.8">
      <c r="A84" s="13" t="s">
        <v>609</v>
      </c>
      <c r="B84" s="61" t="s">
        <v>610</v>
      </c>
      <c r="C84" s="61" t="s">
        <v>611</v>
      </c>
      <c r="D84" s="1" t="s">
        <v>613</v>
      </c>
      <c r="E84" s="5" t="s">
        <v>490</v>
      </c>
      <c r="F84" s="4"/>
      <c r="G84" s="6" t="s">
        <v>45</v>
      </c>
      <c r="H84" s="6" t="s">
        <v>51</v>
      </c>
      <c r="I84" s="26" t="s">
        <v>93</v>
      </c>
      <c r="J84" s="26" t="s">
        <v>93</v>
      </c>
      <c r="L84" s="2"/>
      <c r="P84" s="39" t="s">
        <v>252</v>
      </c>
      <c r="Q84" s="1" t="s">
        <v>425</v>
      </c>
      <c r="R84" s="40" t="s">
        <v>424</v>
      </c>
    </row>
    <row r="85" spans="1:18" ht="115.2">
      <c r="A85" s="13" t="s">
        <v>609</v>
      </c>
      <c r="B85" s="61" t="s">
        <v>610</v>
      </c>
      <c r="C85" s="61" t="s">
        <v>611</v>
      </c>
      <c r="D85" s="1" t="s">
        <v>614</v>
      </c>
      <c r="E85" s="5" t="s">
        <v>551</v>
      </c>
      <c r="F85" s="4"/>
      <c r="G85" s="6" t="s">
        <v>45</v>
      </c>
      <c r="H85" s="6" t="s">
        <v>51</v>
      </c>
      <c r="I85" s="26" t="s">
        <v>93</v>
      </c>
      <c r="J85" s="26" t="s">
        <v>93</v>
      </c>
      <c r="L85" s="2"/>
      <c r="P85" s="39" t="s">
        <v>252</v>
      </c>
      <c r="Q85" s="1" t="s">
        <v>425</v>
      </c>
      <c r="R85" s="40" t="s">
        <v>424</v>
      </c>
    </row>
    <row r="86" spans="1:18" ht="345.6">
      <c r="A86" s="13" t="s">
        <v>616</v>
      </c>
      <c r="B86" s="61" t="s">
        <v>610</v>
      </c>
      <c r="C86" s="61" t="s">
        <v>615</v>
      </c>
      <c r="D86" s="1" t="s">
        <v>617</v>
      </c>
      <c r="E86" s="5" t="s">
        <v>488</v>
      </c>
      <c r="F86" s="4" t="s">
        <v>618</v>
      </c>
      <c r="G86" s="6" t="s">
        <v>45</v>
      </c>
      <c r="H86" s="6" t="s">
        <v>51</v>
      </c>
      <c r="I86" s="26" t="s">
        <v>93</v>
      </c>
      <c r="J86" s="26" t="s">
        <v>93</v>
      </c>
      <c r="L86" s="2"/>
      <c r="P86" s="39" t="s">
        <v>252</v>
      </c>
      <c r="Q86" s="1" t="s">
        <v>425</v>
      </c>
      <c r="R86" s="40" t="s">
        <v>424</v>
      </c>
    </row>
    <row r="87" spans="1:18" ht="115.2">
      <c r="A87" s="13" t="s">
        <v>616</v>
      </c>
      <c r="B87" s="61" t="s">
        <v>610</v>
      </c>
      <c r="C87" s="61" t="s">
        <v>615</v>
      </c>
      <c r="D87" s="1" t="s">
        <v>619</v>
      </c>
      <c r="E87" s="5" t="s">
        <v>490</v>
      </c>
      <c r="F87" s="4"/>
      <c r="G87" s="6" t="s">
        <v>45</v>
      </c>
      <c r="H87" s="6" t="s">
        <v>51</v>
      </c>
      <c r="I87" s="26" t="s">
        <v>93</v>
      </c>
      <c r="J87" s="26" t="s">
        <v>93</v>
      </c>
      <c r="L87" s="2"/>
      <c r="P87" s="39" t="s">
        <v>252</v>
      </c>
      <c r="Q87" s="1" t="s">
        <v>425</v>
      </c>
      <c r="R87" s="40" t="s">
        <v>424</v>
      </c>
    </row>
    <row r="88" spans="1:18" ht="273.60000000000002">
      <c r="A88" s="13" t="s">
        <v>616</v>
      </c>
      <c r="B88" s="61" t="s">
        <v>610</v>
      </c>
      <c r="C88" s="61" t="s">
        <v>615</v>
      </c>
      <c r="D88" s="1" t="s">
        <v>620</v>
      </c>
      <c r="E88" s="5" t="s">
        <v>491</v>
      </c>
      <c r="F88" s="4" t="s">
        <v>621</v>
      </c>
      <c r="G88" s="6" t="s">
        <v>45</v>
      </c>
      <c r="H88" s="6" t="s">
        <v>51</v>
      </c>
      <c r="I88" s="26" t="s">
        <v>93</v>
      </c>
      <c r="J88" s="26" t="s">
        <v>93</v>
      </c>
      <c r="L88" s="2"/>
      <c r="P88" s="39" t="s">
        <v>252</v>
      </c>
      <c r="Q88" s="1" t="s">
        <v>425</v>
      </c>
      <c r="R88" s="40" t="s">
        <v>424</v>
      </c>
    </row>
    <row r="89" spans="1:18" ht="115.2">
      <c r="A89" s="13"/>
      <c r="B89" s="61"/>
      <c r="C89" s="61"/>
      <c r="D89" s="1"/>
      <c r="E89" s="5"/>
      <c r="F89" s="4"/>
      <c r="G89" s="6" t="s">
        <v>45</v>
      </c>
      <c r="H89" s="6" t="s">
        <v>51</v>
      </c>
      <c r="I89" s="26" t="s">
        <v>93</v>
      </c>
      <c r="J89" s="26" t="s">
        <v>93</v>
      </c>
      <c r="L89" s="2"/>
      <c r="P89" s="39" t="s">
        <v>252</v>
      </c>
      <c r="Q89" s="1" t="s">
        <v>425</v>
      </c>
      <c r="R89" s="40" t="s">
        <v>424</v>
      </c>
    </row>
    <row r="90" spans="1:18" ht="115.2">
      <c r="A90" s="13"/>
      <c r="B90" s="61"/>
      <c r="C90" s="61"/>
      <c r="D90" s="1"/>
      <c r="E90" s="5"/>
      <c r="F90" s="4"/>
      <c r="G90" s="6" t="s">
        <v>45</v>
      </c>
      <c r="H90" s="6" t="s">
        <v>51</v>
      </c>
      <c r="I90" s="26" t="s">
        <v>93</v>
      </c>
      <c r="J90" s="26" t="s">
        <v>93</v>
      </c>
      <c r="L90" s="2"/>
      <c r="P90" s="39" t="s">
        <v>252</v>
      </c>
      <c r="Q90" s="1" t="s">
        <v>425</v>
      </c>
      <c r="R90" s="40" t="s">
        <v>424</v>
      </c>
    </row>
    <row r="91" spans="1:18" ht="115.2">
      <c r="A91" s="13"/>
      <c r="B91" s="61"/>
      <c r="C91" s="61"/>
      <c r="D91" s="1"/>
      <c r="E91" s="5"/>
      <c r="F91" s="4"/>
      <c r="G91" s="6" t="s">
        <v>45</v>
      </c>
      <c r="H91" s="6" t="s">
        <v>51</v>
      </c>
      <c r="I91" s="26" t="s">
        <v>93</v>
      </c>
      <c r="J91" s="26" t="s">
        <v>93</v>
      </c>
      <c r="L91" s="2"/>
      <c r="P91" s="39" t="s">
        <v>252</v>
      </c>
      <c r="Q91" s="1" t="s">
        <v>425</v>
      </c>
      <c r="R91" s="40" t="s">
        <v>424</v>
      </c>
    </row>
    <row r="92" spans="1:18" ht="115.2">
      <c r="A92" s="13"/>
      <c r="B92" s="61"/>
      <c r="C92" s="61"/>
      <c r="D92" s="1"/>
      <c r="E92" s="5"/>
      <c r="F92" s="4"/>
      <c r="G92" s="6" t="s">
        <v>45</v>
      </c>
      <c r="H92" s="6" t="s">
        <v>51</v>
      </c>
      <c r="I92" s="26" t="s">
        <v>93</v>
      </c>
      <c r="J92" s="26" t="s">
        <v>93</v>
      </c>
      <c r="L92" s="2"/>
      <c r="P92" s="39" t="s">
        <v>252</v>
      </c>
      <c r="Q92" s="1" t="s">
        <v>425</v>
      </c>
      <c r="R92" s="40" t="s">
        <v>424</v>
      </c>
    </row>
    <row r="93" spans="1:18" ht="115.2">
      <c r="A93" s="13"/>
      <c r="B93" s="61"/>
      <c r="C93" s="61"/>
      <c r="D93" s="1"/>
      <c r="E93" s="5"/>
      <c r="F93" s="4"/>
      <c r="G93" s="6" t="s">
        <v>45</v>
      </c>
      <c r="H93" s="6" t="s">
        <v>51</v>
      </c>
      <c r="I93" s="26" t="s">
        <v>93</v>
      </c>
      <c r="J93" s="26" t="s">
        <v>93</v>
      </c>
      <c r="L93" s="2"/>
      <c r="P93" s="39" t="s">
        <v>252</v>
      </c>
      <c r="Q93" s="1" t="s">
        <v>425</v>
      </c>
      <c r="R93" s="40" t="s">
        <v>424</v>
      </c>
    </row>
    <row r="94" spans="1:18">
      <c r="L94" s="2"/>
      <c r="N94" s="36" t="s">
        <v>428</v>
      </c>
    </row>
    <row r="95" spans="1:18" ht="57.6">
      <c r="F95" s="2" t="s">
        <v>17</v>
      </c>
      <c r="H95" s="17" t="e">
        <f>AVERAGE(#REF!)</f>
        <v>#REF!</v>
      </c>
      <c r="I95" s="17" t="e">
        <f>1-H95</f>
        <v>#REF!</v>
      </c>
      <c r="L95" s="2"/>
      <c r="N95" s="5" t="s">
        <v>17</v>
      </c>
      <c r="P95" s="17">
        <v>0</v>
      </c>
      <c r="Q95" s="17">
        <f>1-P95</f>
        <v>1</v>
      </c>
    </row>
    <row r="96" spans="1:18" ht="57.6">
      <c r="F96" s="5" t="s">
        <v>3</v>
      </c>
      <c r="G96" s="5"/>
      <c r="H96" s="17" t="e">
        <f>AVERAGE(#REF!)</f>
        <v>#REF!</v>
      </c>
      <c r="I96" s="17" t="e">
        <f>1-H96</f>
        <v>#REF!</v>
      </c>
      <c r="L96" s="2"/>
      <c r="N96" s="5" t="s">
        <v>3</v>
      </c>
      <c r="O96" s="5"/>
      <c r="P96" s="17">
        <v>0</v>
      </c>
      <c r="Q96" s="17">
        <f>1-P96</f>
        <v>1</v>
      </c>
    </row>
    <row r="97" spans="1:17" ht="57.6">
      <c r="F97" s="5" t="s">
        <v>4</v>
      </c>
      <c r="G97" s="5"/>
      <c r="H97" s="17" t="e">
        <f>AVERAGE(#REF!)</f>
        <v>#REF!</v>
      </c>
      <c r="I97" s="17" t="e">
        <f>1-H97</f>
        <v>#REF!</v>
      </c>
      <c r="L97" s="2"/>
      <c r="N97" s="5" t="s">
        <v>4</v>
      </c>
      <c r="O97" s="5"/>
      <c r="P97" s="17">
        <v>0</v>
      </c>
      <c r="Q97" s="17">
        <f>1-P97</f>
        <v>1</v>
      </c>
    </row>
    <row r="98" spans="1:17" ht="57.6">
      <c r="F98" s="5" t="s">
        <v>5</v>
      </c>
      <c r="G98" s="5"/>
      <c r="H98" s="17" t="e">
        <f>AVERAGE(#REF!)</f>
        <v>#REF!</v>
      </c>
      <c r="I98" s="17" t="e">
        <f>1-H98</f>
        <v>#REF!</v>
      </c>
      <c r="L98" s="2"/>
      <c r="N98" s="5" t="s">
        <v>5</v>
      </c>
      <c r="O98" s="5"/>
      <c r="P98" s="17">
        <v>0</v>
      </c>
      <c r="Q98" s="17">
        <f>1-P98</f>
        <v>1</v>
      </c>
    </row>
    <row r="99" spans="1:17" ht="72">
      <c r="F99" s="5" t="s">
        <v>6</v>
      </c>
      <c r="G99" s="5"/>
      <c r="H99" s="17" t="e">
        <f>AVERAGE(H95:H98)</f>
        <v>#REF!</v>
      </c>
      <c r="I99" s="17" t="e">
        <f>1-H99</f>
        <v>#REF!</v>
      </c>
      <c r="L99" s="2"/>
      <c r="N99" s="5" t="s">
        <v>6</v>
      </c>
      <c r="O99" s="5"/>
      <c r="P99" s="17">
        <f>AVERAGE(P95:P98)</f>
        <v>0</v>
      </c>
      <c r="Q99" s="17">
        <f>1-P99</f>
        <v>1</v>
      </c>
    </row>
    <row r="100" spans="1:17">
      <c r="L100" s="2">
        <f>AVERAGE(L21:L93)</f>
        <v>2</v>
      </c>
    </row>
    <row r="101" spans="1:17" ht="30" customHeight="1">
      <c r="A101" s="68" t="s">
        <v>43</v>
      </c>
      <c r="B101" s="68"/>
      <c r="C101" s="68"/>
      <c r="D101" s="68"/>
      <c r="E101" s="68"/>
      <c r="F101" s="68"/>
      <c r="G101" s="68"/>
      <c r="H101" s="68"/>
      <c r="I101" s="68"/>
      <c r="J101" s="68"/>
      <c r="K101" s="68"/>
      <c r="L101" s="68"/>
      <c r="M101" s="68"/>
    </row>
  </sheetData>
  <mergeCells count="2">
    <mergeCell ref="A101:M101"/>
    <mergeCell ref="A1:J1"/>
  </mergeCells>
  <hyperlinks>
    <hyperlink ref="A101" r:id="rId1" display="http://creativecommons.org/licenses/by-sa/4.0/"/>
  </hyperlinks>
  <pageMargins left="0.7" right="0.7" top="0.75" bottom="0.75" header="0.3" footer="0.3"/>
  <pageSetup scale="10"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786" operator="equal" id="{8AAE0B33-E9D1-448C-A98F-0F09E59CF744}">
            <xm:f>Values!$A$8</xm:f>
            <x14:dxf>
              <fill>
                <patternFill>
                  <bgColor rgb="FF27AE60"/>
                </patternFill>
              </fill>
            </x14:dxf>
          </x14:cfRule>
          <x14:cfRule type="cellIs" priority="787" operator="equal" id="{2E9EF6A8-9D7A-4E67-A0ED-1AED4691CDF7}">
            <xm:f>Values!$A$7</xm:f>
            <x14:dxf>
              <fill>
                <patternFill>
                  <bgColor rgb="FFF1C40F"/>
                </patternFill>
              </fill>
            </x14:dxf>
          </x14:cfRule>
          <x14:cfRule type="cellIs" priority="788" operator="equal" id="{B69AB698-CD1B-4A12-8F8D-FFE85403FA88}">
            <xm:f>Values!$A$6</xm:f>
            <x14:dxf>
              <fill>
                <patternFill>
                  <bgColor rgb="FFF39C12"/>
                </patternFill>
              </fill>
            </x14:dxf>
          </x14:cfRule>
          <x14:cfRule type="cellIs" priority="789" operator="equal" id="{287662C5-FEF3-4057-B0C3-1052A7F2FE8B}">
            <xm:f>Values!$A$5</xm:f>
            <x14:dxf>
              <fill>
                <patternFill>
                  <bgColor rgb="FFE67E22"/>
                </patternFill>
              </fill>
            </x14:dxf>
          </x14:cfRule>
          <x14:cfRule type="cellIs" priority="790" operator="equal" id="{DEA85AD5-998F-4D0B-B8FC-4AB6C6AB694C}">
            <xm:f>Values!$A$4</xm:f>
            <x14:dxf>
              <fill>
                <patternFill>
                  <bgColor rgb="FFE74C3C"/>
                </patternFill>
              </fill>
            </x14:dxf>
          </x14:cfRule>
          <xm:sqref>G21 G28:G29 G93</xm:sqref>
        </x14:conditionalFormatting>
        <x14:conditionalFormatting xmlns:xm="http://schemas.microsoft.com/office/excel/2006/main">
          <x14:cfRule type="cellIs" priority="771" operator="equal" id="{F0849DFB-8625-4F4B-98E3-AE38875087A1}">
            <xm:f>Values!$A$15</xm:f>
            <x14:dxf>
              <fill>
                <patternFill>
                  <bgColor rgb="FF27AE60"/>
                </patternFill>
              </fill>
            </x14:dxf>
          </x14:cfRule>
          <x14:cfRule type="cellIs" priority="782" operator="equal" id="{8A087B69-4851-4F61-82BE-7780CBC634F8}">
            <xm:f>Values!$A$14</xm:f>
            <x14:dxf>
              <fill>
                <patternFill>
                  <bgColor rgb="FFF1C40F"/>
                </patternFill>
              </fill>
            </x14:dxf>
          </x14:cfRule>
          <x14:cfRule type="cellIs" priority="783" operator="equal" id="{D037997B-51DC-4A9D-A42A-39888A40F0B2}">
            <xm:f>Values!$A$13</xm:f>
            <x14:dxf>
              <fill>
                <patternFill>
                  <bgColor rgb="FFF39C12"/>
                </patternFill>
              </fill>
            </x14:dxf>
          </x14:cfRule>
          <x14:cfRule type="cellIs" priority="784" operator="equal" id="{C49BFAAF-2927-4207-8697-600F112F1902}">
            <xm:f>Values!$A$12</xm:f>
            <x14:dxf>
              <fill>
                <patternFill>
                  <bgColor rgb="FFE67E22"/>
                </patternFill>
              </fill>
            </x14:dxf>
          </x14:cfRule>
          <x14:cfRule type="cellIs" priority="785" operator="equal" id="{8EC88B13-93D8-435A-8A76-359661B07C57}">
            <xm:f>Values!$A$11</xm:f>
            <x14:dxf>
              <fill>
                <patternFill>
                  <bgColor rgb="FFE74C3C"/>
                </patternFill>
              </fill>
            </x14:dxf>
          </x14:cfRule>
          <xm:sqref>H21 H28:H29 H93</xm:sqref>
        </x14:conditionalFormatting>
        <x14:conditionalFormatting xmlns:xm="http://schemas.microsoft.com/office/excel/2006/main">
          <x14:cfRule type="cellIs" priority="772" operator="equal" id="{93DB33E3-BF56-4325-AB48-5AED9086338B}">
            <xm:f>Values!$A$22</xm:f>
            <x14:dxf>
              <fill>
                <patternFill>
                  <bgColor rgb="FF27B060"/>
                </patternFill>
              </fill>
            </x14:dxf>
          </x14:cfRule>
          <x14:cfRule type="cellIs" priority="778" operator="equal" id="{7423EEE7-93E0-45F8-9116-5510C447072E}">
            <xm:f>Values!$A$21</xm:f>
            <x14:dxf>
              <fill>
                <patternFill>
                  <bgColor rgb="FFF1C40F"/>
                </patternFill>
              </fill>
            </x14:dxf>
          </x14:cfRule>
          <x14:cfRule type="cellIs" priority="779" operator="equal" id="{FE6FAEE6-64B7-4D3F-A407-8367C04BC811}">
            <xm:f>Values!$A$20</xm:f>
            <x14:dxf>
              <fill>
                <patternFill>
                  <bgColor rgb="FFF39C12"/>
                </patternFill>
              </fill>
            </x14:dxf>
          </x14:cfRule>
          <x14:cfRule type="cellIs" priority="780" operator="equal" id="{3393FDE7-EE34-4CB5-9903-D28D73747D09}">
            <xm:f>Values!$A$19</xm:f>
            <x14:dxf>
              <fill>
                <patternFill>
                  <bgColor rgb="FFE67E22"/>
                </patternFill>
              </fill>
            </x14:dxf>
          </x14:cfRule>
          <x14:cfRule type="cellIs" priority="781" operator="equal" id="{BD0F00CC-99BD-49D8-A5ED-192AD1699A28}">
            <xm:f>Values!$A$18</xm:f>
            <x14:dxf>
              <fill>
                <patternFill>
                  <bgColor rgb="FFE74C3C"/>
                </patternFill>
              </fill>
            </x14:dxf>
          </x14:cfRule>
          <xm:sqref>I28:I29</xm:sqref>
        </x14:conditionalFormatting>
        <x14:conditionalFormatting xmlns:xm="http://schemas.microsoft.com/office/excel/2006/main">
          <x14:cfRule type="cellIs" priority="773" operator="equal" id="{7D08630A-FCEB-4F3C-B7F9-DCDACF20BEA9}">
            <xm:f>Values!$A$29</xm:f>
            <x14:dxf>
              <fill>
                <patternFill>
                  <bgColor rgb="FF27AE60"/>
                </patternFill>
              </fill>
            </x14:dxf>
          </x14:cfRule>
          <x14:cfRule type="cellIs" priority="775" operator="equal" id="{31950D00-237F-4539-A6FF-3E971E9D30A5}">
            <xm:f>Values!$A$27</xm:f>
            <x14:dxf>
              <fill>
                <patternFill>
                  <bgColor rgb="FFF39C12"/>
                </patternFill>
              </fill>
            </x14:dxf>
          </x14:cfRule>
          <x14:cfRule type="cellIs" priority="776" operator="equal" id="{FB77004E-82C3-4414-A398-22D82D133C13}">
            <xm:f>Values!$A$26</xm:f>
            <x14:dxf>
              <fill>
                <patternFill>
                  <bgColor rgb="FFE67E22"/>
                </patternFill>
              </fill>
            </x14:dxf>
          </x14:cfRule>
          <x14:cfRule type="cellIs" priority="777" operator="equal" id="{2B31AA22-D27C-4FB0-AE19-5B599F11F413}">
            <xm:f>Values!$A$25</xm:f>
            <x14:dxf>
              <fill>
                <patternFill>
                  <bgColor rgb="FFE74C3C"/>
                </patternFill>
              </fill>
            </x14:dxf>
          </x14:cfRule>
          <xm:sqref>J28:J29</xm:sqref>
        </x14:conditionalFormatting>
        <x14:conditionalFormatting xmlns:xm="http://schemas.microsoft.com/office/excel/2006/main">
          <x14:cfRule type="cellIs" priority="774" operator="equal" id="{5B661B23-6DD8-4ED0-BE1D-D665C418B807}">
            <xm:f>Values!$A$28</xm:f>
            <x14:dxf>
              <fill>
                <patternFill>
                  <bgColor rgb="FFF1C40F"/>
                </patternFill>
              </fill>
            </x14:dxf>
          </x14:cfRule>
          <xm:sqref>J28:J29</xm:sqref>
        </x14:conditionalFormatting>
        <x14:conditionalFormatting xmlns:xm="http://schemas.microsoft.com/office/excel/2006/main">
          <x14:cfRule type="cellIs" priority="766" operator="equal" id="{66B588D4-99F2-448C-B91C-381F56355FC4}">
            <xm:f>Values!$A$8</xm:f>
            <x14:dxf>
              <fill>
                <patternFill>
                  <bgColor rgb="FF27AE60"/>
                </patternFill>
              </fill>
            </x14:dxf>
          </x14:cfRule>
          <x14:cfRule type="cellIs" priority="767" operator="equal" id="{ACB29CDE-C417-4A30-AFA2-6FBFBA31811A}">
            <xm:f>Values!$A$7</xm:f>
            <x14:dxf>
              <fill>
                <patternFill>
                  <bgColor rgb="FFF1C40F"/>
                </patternFill>
              </fill>
            </x14:dxf>
          </x14:cfRule>
          <x14:cfRule type="cellIs" priority="768" operator="equal" id="{54370143-FB65-41A9-9E4E-1787C24527E1}">
            <xm:f>Values!$A$6</xm:f>
            <x14:dxf>
              <fill>
                <patternFill>
                  <bgColor rgb="FFF39C12"/>
                </patternFill>
              </fill>
            </x14:dxf>
          </x14:cfRule>
          <x14:cfRule type="cellIs" priority="769" operator="equal" id="{576941BD-DBF0-402C-8ACE-E3F79B0F294A}">
            <xm:f>Values!$A$5</xm:f>
            <x14:dxf>
              <fill>
                <patternFill>
                  <bgColor rgb="FFE67E22"/>
                </patternFill>
              </fill>
            </x14:dxf>
          </x14:cfRule>
          <x14:cfRule type="cellIs" priority="770" operator="equal" id="{609E94DC-FF3C-4DE6-8E92-C95A7E3D0C02}">
            <xm:f>Values!$A$4</xm:f>
            <x14:dxf>
              <fill>
                <patternFill>
                  <bgColor rgb="FFE74C3C"/>
                </patternFill>
              </fill>
            </x14:dxf>
          </x14:cfRule>
          <xm:sqref>G22</xm:sqref>
        </x14:conditionalFormatting>
        <x14:conditionalFormatting xmlns:xm="http://schemas.microsoft.com/office/excel/2006/main">
          <x14:cfRule type="cellIs" priority="751" operator="equal" id="{7F6D6EED-3722-4D8D-B402-6BF3EAA521BE}">
            <xm:f>Values!$A$15</xm:f>
            <x14:dxf>
              <fill>
                <patternFill>
                  <bgColor rgb="FF27AE60"/>
                </patternFill>
              </fill>
            </x14:dxf>
          </x14:cfRule>
          <x14:cfRule type="cellIs" priority="762" operator="equal" id="{8BE9BB87-B8F7-4D88-9143-BF2922BC4DE3}">
            <xm:f>Values!$A$14</xm:f>
            <x14:dxf>
              <fill>
                <patternFill>
                  <bgColor rgb="FFF1C40F"/>
                </patternFill>
              </fill>
            </x14:dxf>
          </x14:cfRule>
          <x14:cfRule type="cellIs" priority="763" operator="equal" id="{6F09CC98-524A-44EA-BBFA-5FC5A05AD26F}">
            <xm:f>Values!$A$13</xm:f>
            <x14:dxf>
              <fill>
                <patternFill>
                  <bgColor rgb="FFF39C12"/>
                </patternFill>
              </fill>
            </x14:dxf>
          </x14:cfRule>
          <x14:cfRule type="cellIs" priority="764" operator="equal" id="{6DC5D9FD-113B-49A5-8FF9-B358C50AA912}">
            <xm:f>Values!$A$12</xm:f>
            <x14:dxf>
              <fill>
                <patternFill>
                  <bgColor rgb="FFE67E22"/>
                </patternFill>
              </fill>
            </x14:dxf>
          </x14:cfRule>
          <x14:cfRule type="cellIs" priority="765" operator="equal" id="{1B3ACFE5-035D-4E68-998E-E7E3D9AC4EAE}">
            <xm:f>Values!$A$11</xm:f>
            <x14:dxf>
              <fill>
                <patternFill>
                  <bgColor rgb="FFE74C3C"/>
                </patternFill>
              </fill>
            </x14:dxf>
          </x14:cfRule>
          <xm:sqref>H22</xm:sqref>
        </x14:conditionalFormatting>
        <x14:conditionalFormatting xmlns:xm="http://schemas.microsoft.com/office/excel/2006/main">
          <x14:cfRule type="cellIs" priority="746" operator="equal" id="{B6D94CA0-294B-4B2E-86A0-7C1506A526F2}">
            <xm:f>Values!$A$8</xm:f>
            <x14:dxf>
              <fill>
                <patternFill>
                  <bgColor rgb="FF27AE60"/>
                </patternFill>
              </fill>
            </x14:dxf>
          </x14:cfRule>
          <x14:cfRule type="cellIs" priority="747" operator="equal" id="{DE354CD4-7918-4745-9ECC-59AE1B18B671}">
            <xm:f>Values!$A$7</xm:f>
            <x14:dxf>
              <fill>
                <patternFill>
                  <bgColor rgb="FFF1C40F"/>
                </patternFill>
              </fill>
            </x14:dxf>
          </x14:cfRule>
          <x14:cfRule type="cellIs" priority="748" operator="equal" id="{1170994F-B5B0-42A0-934C-B372CAC83745}">
            <xm:f>Values!$A$6</xm:f>
            <x14:dxf>
              <fill>
                <patternFill>
                  <bgColor rgb="FFF39C12"/>
                </patternFill>
              </fill>
            </x14:dxf>
          </x14:cfRule>
          <x14:cfRule type="cellIs" priority="749" operator="equal" id="{17B77542-09B4-4700-ACBB-4270AF132807}">
            <xm:f>Values!$A$5</xm:f>
            <x14:dxf>
              <fill>
                <patternFill>
                  <bgColor rgb="FFE67E22"/>
                </patternFill>
              </fill>
            </x14:dxf>
          </x14:cfRule>
          <x14:cfRule type="cellIs" priority="750" operator="equal" id="{E10A6F2B-E3B3-4C68-B95C-DA42412401F1}">
            <xm:f>Values!$A$4</xm:f>
            <x14:dxf>
              <fill>
                <patternFill>
                  <bgColor rgb="FFE74C3C"/>
                </patternFill>
              </fill>
            </x14:dxf>
          </x14:cfRule>
          <xm:sqref>G23</xm:sqref>
        </x14:conditionalFormatting>
        <x14:conditionalFormatting xmlns:xm="http://schemas.microsoft.com/office/excel/2006/main">
          <x14:cfRule type="cellIs" priority="731" operator="equal" id="{EC59D80C-28C8-4C3F-AA82-C6F5F3CC6912}">
            <xm:f>Values!$A$15</xm:f>
            <x14:dxf>
              <fill>
                <patternFill>
                  <bgColor rgb="FF27AE60"/>
                </patternFill>
              </fill>
            </x14:dxf>
          </x14:cfRule>
          <x14:cfRule type="cellIs" priority="742" operator="equal" id="{1706E8AE-98B0-4F45-AAD3-756B5EB2B2AF}">
            <xm:f>Values!$A$14</xm:f>
            <x14:dxf>
              <fill>
                <patternFill>
                  <bgColor rgb="FFF1C40F"/>
                </patternFill>
              </fill>
            </x14:dxf>
          </x14:cfRule>
          <x14:cfRule type="cellIs" priority="743" operator="equal" id="{FC7FA477-99D1-4617-8AA3-687FAC30F521}">
            <xm:f>Values!$A$13</xm:f>
            <x14:dxf>
              <fill>
                <patternFill>
                  <bgColor rgb="FFF39C12"/>
                </patternFill>
              </fill>
            </x14:dxf>
          </x14:cfRule>
          <x14:cfRule type="cellIs" priority="744" operator="equal" id="{4707CF77-686A-4B64-BA42-CF1683D52546}">
            <xm:f>Values!$A$12</xm:f>
            <x14:dxf>
              <fill>
                <patternFill>
                  <bgColor rgb="FFE67E22"/>
                </patternFill>
              </fill>
            </x14:dxf>
          </x14:cfRule>
          <x14:cfRule type="cellIs" priority="745" operator="equal" id="{D47BF3E2-3D97-4233-A75A-0C7447F970AD}">
            <xm:f>Values!$A$11</xm:f>
            <x14:dxf>
              <fill>
                <patternFill>
                  <bgColor rgb="FFE74C3C"/>
                </patternFill>
              </fill>
            </x14:dxf>
          </x14:cfRule>
          <xm:sqref>H23</xm:sqref>
        </x14:conditionalFormatting>
        <x14:conditionalFormatting xmlns:xm="http://schemas.microsoft.com/office/excel/2006/main">
          <x14:cfRule type="cellIs" priority="732" operator="equal" id="{ABDA2D39-91D5-4355-9B26-283356A741E5}">
            <xm:f>Values!$A$22</xm:f>
            <x14:dxf>
              <fill>
                <patternFill>
                  <bgColor rgb="FF27B060"/>
                </patternFill>
              </fill>
            </x14:dxf>
          </x14:cfRule>
          <x14:cfRule type="cellIs" priority="738" operator="equal" id="{8FE1DC6F-9444-45D2-BE73-C543FFA8D129}">
            <xm:f>Values!$A$21</xm:f>
            <x14:dxf>
              <fill>
                <patternFill>
                  <bgColor rgb="FFF1C40F"/>
                </patternFill>
              </fill>
            </x14:dxf>
          </x14:cfRule>
          <x14:cfRule type="cellIs" priority="739" operator="equal" id="{B2B2F821-BDB4-4825-AA6D-EDC4E77D0BB4}">
            <xm:f>Values!$A$20</xm:f>
            <x14:dxf>
              <fill>
                <patternFill>
                  <bgColor rgb="FFF39C12"/>
                </patternFill>
              </fill>
            </x14:dxf>
          </x14:cfRule>
          <x14:cfRule type="cellIs" priority="740" operator="equal" id="{3DEF8896-6B13-442E-88C6-9CB7593CE98F}">
            <xm:f>Values!$A$19</xm:f>
            <x14:dxf>
              <fill>
                <patternFill>
                  <bgColor rgb="FFE67E22"/>
                </patternFill>
              </fill>
            </x14:dxf>
          </x14:cfRule>
          <x14:cfRule type="cellIs" priority="741" operator="equal" id="{B505C1DB-4715-490E-9AC1-E2AA795CEFD6}">
            <xm:f>Values!$A$18</xm:f>
            <x14:dxf>
              <fill>
                <patternFill>
                  <bgColor rgb="FFE74C3C"/>
                </patternFill>
              </fill>
            </x14:dxf>
          </x14:cfRule>
          <xm:sqref>I23</xm:sqref>
        </x14:conditionalFormatting>
        <x14:conditionalFormatting xmlns:xm="http://schemas.microsoft.com/office/excel/2006/main">
          <x14:cfRule type="cellIs" priority="733" operator="equal" id="{B2304A6C-F275-4ABE-878B-54067283EB0C}">
            <xm:f>Values!$A$29</xm:f>
            <x14:dxf>
              <fill>
                <patternFill>
                  <bgColor rgb="FF27AE60"/>
                </patternFill>
              </fill>
            </x14:dxf>
          </x14:cfRule>
          <x14:cfRule type="cellIs" priority="735" operator="equal" id="{B4DE53A0-88E3-4BDD-8547-39B9469105FC}">
            <xm:f>Values!$A$27</xm:f>
            <x14:dxf>
              <fill>
                <patternFill>
                  <bgColor rgb="FFF39C12"/>
                </patternFill>
              </fill>
            </x14:dxf>
          </x14:cfRule>
          <x14:cfRule type="cellIs" priority="736" operator="equal" id="{2E964F42-39C9-4F3F-B817-7EB74D5C2632}">
            <xm:f>Values!$A$26</xm:f>
            <x14:dxf>
              <fill>
                <patternFill>
                  <bgColor rgb="FFE67E22"/>
                </patternFill>
              </fill>
            </x14:dxf>
          </x14:cfRule>
          <x14:cfRule type="cellIs" priority="737" operator="equal" id="{58F77743-B7C7-4AB9-B18F-01D4AE5F4D15}">
            <xm:f>Values!$A$25</xm:f>
            <x14:dxf>
              <fill>
                <patternFill>
                  <bgColor rgb="FFE74C3C"/>
                </patternFill>
              </fill>
            </x14:dxf>
          </x14:cfRule>
          <xm:sqref>J23</xm:sqref>
        </x14:conditionalFormatting>
        <x14:conditionalFormatting xmlns:xm="http://schemas.microsoft.com/office/excel/2006/main">
          <x14:cfRule type="cellIs" priority="734" operator="equal" id="{6AE66B6B-3D55-4B3F-8261-41BBA087E1A3}">
            <xm:f>Values!$A$28</xm:f>
            <x14:dxf>
              <fill>
                <patternFill>
                  <bgColor rgb="FFF1C40F"/>
                </patternFill>
              </fill>
            </x14:dxf>
          </x14:cfRule>
          <xm:sqref>J23</xm:sqref>
        </x14:conditionalFormatting>
        <x14:conditionalFormatting xmlns:xm="http://schemas.microsoft.com/office/excel/2006/main">
          <x14:cfRule type="cellIs" priority="726" operator="equal" id="{5944BD15-4A35-4F49-8C94-75C72BEA7119}">
            <xm:f>Values!$A$8</xm:f>
            <x14:dxf>
              <fill>
                <patternFill>
                  <bgColor rgb="FF27AE60"/>
                </patternFill>
              </fill>
            </x14:dxf>
          </x14:cfRule>
          <x14:cfRule type="cellIs" priority="727" operator="equal" id="{75EC7D87-D215-4F4A-95FC-1393B4B42248}">
            <xm:f>Values!$A$7</xm:f>
            <x14:dxf>
              <fill>
                <patternFill>
                  <bgColor rgb="FFF1C40F"/>
                </patternFill>
              </fill>
            </x14:dxf>
          </x14:cfRule>
          <x14:cfRule type="cellIs" priority="728" operator="equal" id="{1B943A97-E729-4F2A-859A-73991130B81B}">
            <xm:f>Values!$A$6</xm:f>
            <x14:dxf>
              <fill>
                <patternFill>
                  <bgColor rgb="FFF39C12"/>
                </patternFill>
              </fill>
            </x14:dxf>
          </x14:cfRule>
          <x14:cfRule type="cellIs" priority="729" operator="equal" id="{76877A82-98CD-466C-A1CC-6AD34B368ED8}">
            <xm:f>Values!$A$5</xm:f>
            <x14:dxf>
              <fill>
                <patternFill>
                  <bgColor rgb="FFE67E22"/>
                </patternFill>
              </fill>
            </x14:dxf>
          </x14:cfRule>
          <x14:cfRule type="cellIs" priority="730" operator="equal" id="{7BD8E1CC-D7A9-4CF2-89E1-9D51BE51F24E}">
            <xm:f>Values!$A$4</xm:f>
            <x14:dxf>
              <fill>
                <patternFill>
                  <bgColor rgb="FFE74C3C"/>
                </patternFill>
              </fill>
            </x14:dxf>
          </x14:cfRule>
          <xm:sqref>G24</xm:sqref>
        </x14:conditionalFormatting>
        <x14:conditionalFormatting xmlns:xm="http://schemas.microsoft.com/office/excel/2006/main">
          <x14:cfRule type="cellIs" priority="711" operator="equal" id="{F4D776F0-22E4-47CA-B153-A6607A79D9AC}">
            <xm:f>Values!$A$15</xm:f>
            <x14:dxf>
              <fill>
                <patternFill>
                  <bgColor rgb="FF27AE60"/>
                </patternFill>
              </fill>
            </x14:dxf>
          </x14:cfRule>
          <x14:cfRule type="cellIs" priority="722" operator="equal" id="{D5D8FCE3-EE8B-4438-A464-7C412EB6A986}">
            <xm:f>Values!$A$14</xm:f>
            <x14:dxf>
              <fill>
                <patternFill>
                  <bgColor rgb="FFF1C40F"/>
                </patternFill>
              </fill>
            </x14:dxf>
          </x14:cfRule>
          <x14:cfRule type="cellIs" priority="723" operator="equal" id="{7F8A4A61-F86E-4E17-86B8-530BCB6DE8F2}">
            <xm:f>Values!$A$13</xm:f>
            <x14:dxf>
              <fill>
                <patternFill>
                  <bgColor rgb="FFF39C12"/>
                </patternFill>
              </fill>
            </x14:dxf>
          </x14:cfRule>
          <x14:cfRule type="cellIs" priority="724" operator="equal" id="{F712B0D2-3888-4CE2-9261-CE914DF0C60B}">
            <xm:f>Values!$A$12</xm:f>
            <x14:dxf>
              <fill>
                <patternFill>
                  <bgColor rgb="FFE67E22"/>
                </patternFill>
              </fill>
            </x14:dxf>
          </x14:cfRule>
          <x14:cfRule type="cellIs" priority="725" operator="equal" id="{581B2EDE-58ED-4198-BC41-8BA01A4BB131}">
            <xm:f>Values!$A$11</xm:f>
            <x14:dxf>
              <fill>
                <patternFill>
                  <bgColor rgb="FFE74C3C"/>
                </patternFill>
              </fill>
            </x14:dxf>
          </x14:cfRule>
          <xm:sqref>H24</xm:sqref>
        </x14:conditionalFormatting>
        <x14:conditionalFormatting xmlns:xm="http://schemas.microsoft.com/office/excel/2006/main">
          <x14:cfRule type="cellIs" priority="712" operator="equal" id="{D25012CB-8EF6-4DFD-8892-07958D4C3308}">
            <xm:f>Values!$A$22</xm:f>
            <x14:dxf>
              <fill>
                <patternFill>
                  <bgColor rgb="FF27B060"/>
                </patternFill>
              </fill>
            </x14:dxf>
          </x14:cfRule>
          <x14:cfRule type="cellIs" priority="718" operator="equal" id="{1A892CC5-D025-48BC-9E7B-7A8E37FE4E91}">
            <xm:f>Values!$A$21</xm:f>
            <x14:dxf>
              <fill>
                <patternFill>
                  <bgColor rgb="FFF1C40F"/>
                </patternFill>
              </fill>
            </x14:dxf>
          </x14:cfRule>
          <x14:cfRule type="cellIs" priority="719" operator="equal" id="{859A6331-E4A7-4F36-A5DA-1CB3BEC2A53A}">
            <xm:f>Values!$A$20</xm:f>
            <x14:dxf>
              <fill>
                <patternFill>
                  <bgColor rgb="FFF39C12"/>
                </patternFill>
              </fill>
            </x14:dxf>
          </x14:cfRule>
          <x14:cfRule type="cellIs" priority="720" operator="equal" id="{13495646-AE62-44C3-986F-C8576C83E76D}">
            <xm:f>Values!$A$19</xm:f>
            <x14:dxf>
              <fill>
                <patternFill>
                  <bgColor rgb="FFE67E22"/>
                </patternFill>
              </fill>
            </x14:dxf>
          </x14:cfRule>
          <x14:cfRule type="cellIs" priority="721" operator="equal" id="{808284C3-9EA8-45A8-B88E-C5DCA8C9E77A}">
            <xm:f>Values!$A$18</xm:f>
            <x14:dxf>
              <fill>
                <patternFill>
                  <bgColor rgb="FFE74C3C"/>
                </patternFill>
              </fill>
            </x14:dxf>
          </x14:cfRule>
          <xm:sqref>I24</xm:sqref>
        </x14:conditionalFormatting>
        <x14:conditionalFormatting xmlns:xm="http://schemas.microsoft.com/office/excel/2006/main">
          <x14:cfRule type="cellIs" priority="713" operator="equal" id="{E58D0DDC-4BD3-4189-9B5A-D648CA3A730F}">
            <xm:f>Values!$A$29</xm:f>
            <x14:dxf>
              <fill>
                <patternFill>
                  <bgColor rgb="FF27AE60"/>
                </patternFill>
              </fill>
            </x14:dxf>
          </x14:cfRule>
          <x14:cfRule type="cellIs" priority="715" operator="equal" id="{91B70043-A29D-4F82-90B8-74B89B0F8B50}">
            <xm:f>Values!$A$27</xm:f>
            <x14:dxf>
              <fill>
                <patternFill>
                  <bgColor rgb="FFF39C12"/>
                </patternFill>
              </fill>
            </x14:dxf>
          </x14:cfRule>
          <x14:cfRule type="cellIs" priority="716" operator="equal" id="{E50F9824-D005-47B4-82C0-638BC4DB8AAD}">
            <xm:f>Values!$A$26</xm:f>
            <x14:dxf>
              <fill>
                <patternFill>
                  <bgColor rgb="FFE67E22"/>
                </patternFill>
              </fill>
            </x14:dxf>
          </x14:cfRule>
          <x14:cfRule type="cellIs" priority="717" operator="equal" id="{D2BD77CB-985E-42FB-9DAF-E541BF6D8883}">
            <xm:f>Values!$A$25</xm:f>
            <x14:dxf>
              <fill>
                <patternFill>
                  <bgColor rgb="FFE74C3C"/>
                </patternFill>
              </fill>
            </x14:dxf>
          </x14:cfRule>
          <xm:sqref>J24</xm:sqref>
        </x14:conditionalFormatting>
        <x14:conditionalFormatting xmlns:xm="http://schemas.microsoft.com/office/excel/2006/main">
          <x14:cfRule type="cellIs" priority="714" operator="equal" id="{30CF7F9D-A5BE-40AB-8F1D-C1E56930DF12}">
            <xm:f>Values!$A$28</xm:f>
            <x14:dxf>
              <fill>
                <patternFill>
                  <bgColor rgb="FFF1C40F"/>
                </patternFill>
              </fill>
            </x14:dxf>
          </x14:cfRule>
          <xm:sqref>J24</xm:sqref>
        </x14:conditionalFormatting>
        <x14:conditionalFormatting xmlns:xm="http://schemas.microsoft.com/office/excel/2006/main">
          <x14:cfRule type="cellIs" priority="706" operator="equal" id="{CB7D37A9-E716-4A94-AE58-3B7FFCC42A0B}">
            <xm:f>Values!$A$8</xm:f>
            <x14:dxf>
              <fill>
                <patternFill>
                  <bgColor rgb="FF27AE60"/>
                </patternFill>
              </fill>
            </x14:dxf>
          </x14:cfRule>
          <x14:cfRule type="cellIs" priority="707" operator="equal" id="{BEB6B8D0-C8BA-4D9C-9C1F-255FF71DADBB}">
            <xm:f>Values!$A$7</xm:f>
            <x14:dxf>
              <fill>
                <patternFill>
                  <bgColor rgb="FFF1C40F"/>
                </patternFill>
              </fill>
            </x14:dxf>
          </x14:cfRule>
          <x14:cfRule type="cellIs" priority="708" operator="equal" id="{D764FC16-033C-49E4-946E-0AB94A0D6501}">
            <xm:f>Values!$A$6</xm:f>
            <x14:dxf>
              <fill>
                <patternFill>
                  <bgColor rgb="FFF39C12"/>
                </patternFill>
              </fill>
            </x14:dxf>
          </x14:cfRule>
          <x14:cfRule type="cellIs" priority="709" operator="equal" id="{8190A8BE-2747-417D-B24E-8EF281522D46}">
            <xm:f>Values!$A$5</xm:f>
            <x14:dxf>
              <fill>
                <patternFill>
                  <bgColor rgb="FFE67E22"/>
                </patternFill>
              </fill>
            </x14:dxf>
          </x14:cfRule>
          <x14:cfRule type="cellIs" priority="710" operator="equal" id="{02DCB87E-8348-40AC-B365-5F5F5DAE498C}">
            <xm:f>Values!$A$4</xm:f>
            <x14:dxf>
              <fill>
                <patternFill>
                  <bgColor rgb="FFE74C3C"/>
                </patternFill>
              </fill>
            </x14:dxf>
          </x14:cfRule>
          <xm:sqref>G25</xm:sqref>
        </x14:conditionalFormatting>
        <x14:conditionalFormatting xmlns:xm="http://schemas.microsoft.com/office/excel/2006/main">
          <x14:cfRule type="cellIs" priority="691" operator="equal" id="{245F31E1-7AE6-47A3-95B1-43D44B270757}">
            <xm:f>Values!$A$15</xm:f>
            <x14:dxf>
              <fill>
                <patternFill>
                  <bgColor rgb="FF27AE60"/>
                </patternFill>
              </fill>
            </x14:dxf>
          </x14:cfRule>
          <x14:cfRule type="cellIs" priority="702" operator="equal" id="{5D2C658F-D2BD-4917-BFEB-4B88C9FF6FD4}">
            <xm:f>Values!$A$14</xm:f>
            <x14:dxf>
              <fill>
                <patternFill>
                  <bgColor rgb="FFF1C40F"/>
                </patternFill>
              </fill>
            </x14:dxf>
          </x14:cfRule>
          <x14:cfRule type="cellIs" priority="703" operator="equal" id="{F00223D3-3044-4486-A48E-F6F62D4BB842}">
            <xm:f>Values!$A$13</xm:f>
            <x14:dxf>
              <fill>
                <patternFill>
                  <bgColor rgb="FFF39C12"/>
                </patternFill>
              </fill>
            </x14:dxf>
          </x14:cfRule>
          <x14:cfRule type="cellIs" priority="704" operator="equal" id="{8B72EC2E-2942-4CD5-AC09-C56AAD7F6750}">
            <xm:f>Values!$A$12</xm:f>
            <x14:dxf>
              <fill>
                <patternFill>
                  <bgColor rgb="FFE67E22"/>
                </patternFill>
              </fill>
            </x14:dxf>
          </x14:cfRule>
          <x14:cfRule type="cellIs" priority="705" operator="equal" id="{A9E95072-768C-4FEF-BF9E-0C2B9D8D82DF}">
            <xm:f>Values!$A$11</xm:f>
            <x14:dxf>
              <fill>
                <patternFill>
                  <bgColor rgb="FFE74C3C"/>
                </patternFill>
              </fill>
            </x14:dxf>
          </x14:cfRule>
          <xm:sqref>H25</xm:sqref>
        </x14:conditionalFormatting>
        <x14:conditionalFormatting xmlns:xm="http://schemas.microsoft.com/office/excel/2006/main">
          <x14:cfRule type="cellIs" priority="692" operator="equal" id="{9F21150A-2068-4109-9D99-3828F53385E3}">
            <xm:f>Values!$A$22</xm:f>
            <x14:dxf>
              <fill>
                <patternFill>
                  <bgColor rgb="FF27B060"/>
                </patternFill>
              </fill>
            </x14:dxf>
          </x14:cfRule>
          <x14:cfRule type="cellIs" priority="698" operator="equal" id="{5E6E12BF-958C-4215-B82D-7CF14DA7C5CF}">
            <xm:f>Values!$A$21</xm:f>
            <x14:dxf>
              <fill>
                <patternFill>
                  <bgColor rgb="FFF1C40F"/>
                </patternFill>
              </fill>
            </x14:dxf>
          </x14:cfRule>
          <x14:cfRule type="cellIs" priority="699" operator="equal" id="{6A4F8E25-70C6-482F-BC92-75E0304E3239}">
            <xm:f>Values!$A$20</xm:f>
            <x14:dxf>
              <fill>
                <patternFill>
                  <bgColor rgb="FFF39C12"/>
                </patternFill>
              </fill>
            </x14:dxf>
          </x14:cfRule>
          <x14:cfRule type="cellIs" priority="700" operator="equal" id="{0A266B7C-8DB5-4782-9B6F-A84B8A45B885}">
            <xm:f>Values!$A$19</xm:f>
            <x14:dxf>
              <fill>
                <patternFill>
                  <bgColor rgb="FFE67E22"/>
                </patternFill>
              </fill>
            </x14:dxf>
          </x14:cfRule>
          <x14:cfRule type="cellIs" priority="701" operator="equal" id="{7954CA3B-DFCF-4658-B023-BEB9A1B6C301}">
            <xm:f>Values!$A$18</xm:f>
            <x14:dxf>
              <fill>
                <patternFill>
                  <bgColor rgb="FFE74C3C"/>
                </patternFill>
              </fill>
            </x14:dxf>
          </x14:cfRule>
          <xm:sqref>I25</xm:sqref>
        </x14:conditionalFormatting>
        <x14:conditionalFormatting xmlns:xm="http://schemas.microsoft.com/office/excel/2006/main">
          <x14:cfRule type="cellIs" priority="693" operator="equal" id="{77AFAE2C-F037-418C-BD57-8859F094CDBE}">
            <xm:f>Values!$A$29</xm:f>
            <x14:dxf>
              <fill>
                <patternFill>
                  <bgColor rgb="FF27AE60"/>
                </patternFill>
              </fill>
            </x14:dxf>
          </x14:cfRule>
          <x14:cfRule type="cellIs" priority="695" operator="equal" id="{9AB2AAFF-EDC7-4A80-84F4-575C8E824475}">
            <xm:f>Values!$A$27</xm:f>
            <x14:dxf>
              <fill>
                <patternFill>
                  <bgColor rgb="FFF39C12"/>
                </patternFill>
              </fill>
            </x14:dxf>
          </x14:cfRule>
          <x14:cfRule type="cellIs" priority="696" operator="equal" id="{5898D440-4521-4113-8C75-8AD1C87DFC3F}">
            <xm:f>Values!$A$26</xm:f>
            <x14:dxf>
              <fill>
                <patternFill>
                  <bgColor rgb="FFE67E22"/>
                </patternFill>
              </fill>
            </x14:dxf>
          </x14:cfRule>
          <x14:cfRule type="cellIs" priority="697" operator="equal" id="{69D75727-96BD-4902-A1D5-ECFC3E360E5D}">
            <xm:f>Values!$A$25</xm:f>
            <x14:dxf>
              <fill>
                <patternFill>
                  <bgColor rgb="FFE74C3C"/>
                </patternFill>
              </fill>
            </x14:dxf>
          </x14:cfRule>
          <xm:sqref>J25</xm:sqref>
        </x14:conditionalFormatting>
        <x14:conditionalFormatting xmlns:xm="http://schemas.microsoft.com/office/excel/2006/main">
          <x14:cfRule type="cellIs" priority="694" operator="equal" id="{6BBC0156-1D47-4E3A-8976-9451E7C5314B}">
            <xm:f>Values!$A$28</xm:f>
            <x14:dxf>
              <fill>
                <patternFill>
                  <bgColor rgb="FFF1C40F"/>
                </patternFill>
              </fill>
            </x14:dxf>
          </x14:cfRule>
          <xm:sqref>J25</xm:sqref>
        </x14:conditionalFormatting>
        <x14:conditionalFormatting xmlns:xm="http://schemas.microsoft.com/office/excel/2006/main">
          <x14:cfRule type="cellIs" priority="686" operator="equal" id="{E3B049C8-1786-4702-A257-A36C266AD4BA}">
            <xm:f>Values!$A$8</xm:f>
            <x14:dxf>
              <fill>
                <patternFill>
                  <bgColor rgb="FF27AE60"/>
                </patternFill>
              </fill>
            </x14:dxf>
          </x14:cfRule>
          <x14:cfRule type="cellIs" priority="687" operator="equal" id="{82D68885-005E-4397-8470-F31E858A287E}">
            <xm:f>Values!$A$7</xm:f>
            <x14:dxf>
              <fill>
                <patternFill>
                  <bgColor rgb="FFF1C40F"/>
                </patternFill>
              </fill>
            </x14:dxf>
          </x14:cfRule>
          <x14:cfRule type="cellIs" priority="688" operator="equal" id="{E8DAD990-84B6-42A9-BC3D-131AD0E62700}">
            <xm:f>Values!$A$6</xm:f>
            <x14:dxf>
              <fill>
                <patternFill>
                  <bgColor rgb="FFF39C12"/>
                </patternFill>
              </fill>
            </x14:dxf>
          </x14:cfRule>
          <x14:cfRule type="cellIs" priority="689" operator="equal" id="{12F8B458-87E9-4206-A3B5-67B7558FD479}">
            <xm:f>Values!$A$5</xm:f>
            <x14:dxf>
              <fill>
                <patternFill>
                  <bgColor rgb="FFE67E22"/>
                </patternFill>
              </fill>
            </x14:dxf>
          </x14:cfRule>
          <x14:cfRule type="cellIs" priority="690" operator="equal" id="{4690AE5F-F20F-40C4-826E-676148544564}">
            <xm:f>Values!$A$4</xm:f>
            <x14:dxf>
              <fill>
                <patternFill>
                  <bgColor rgb="FFE74C3C"/>
                </patternFill>
              </fill>
            </x14:dxf>
          </x14:cfRule>
          <xm:sqref>G26</xm:sqref>
        </x14:conditionalFormatting>
        <x14:conditionalFormatting xmlns:xm="http://schemas.microsoft.com/office/excel/2006/main">
          <x14:cfRule type="cellIs" priority="671" operator="equal" id="{D05C6A7B-CAC8-45A0-8020-F3F69EE8586E}">
            <xm:f>Values!$A$15</xm:f>
            <x14:dxf>
              <fill>
                <patternFill>
                  <bgColor rgb="FF27AE60"/>
                </patternFill>
              </fill>
            </x14:dxf>
          </x14:cfRule>
          <x14:cfRule type="cellIs" priority="682" operator="equal" id="{76ADC1B7-FD7E-42BA-87DD-8D4923E347CD}">
            <xm:f>Values!$A$14</xm:f>
            <x14:dxf>
              <fill>
                <patternFill>
                  <bgColor rgb="FFF1C40F"/>
                </patternFill>
              </fill>
            </x14:dxf>
          </x14:cfRule>
          <x14:cfRule type="cellIs" priority="683" operator="equal" id="{8BC92C57-6A80-44FB-80D1-586DC8E27416}">
            <xm:f>Values!$A$13</xm:f>
            <x14:dxf>
              <fill>
                <patternFill>
                  <bgColor rgb="FFF39C12"/>
                </patternFill>
              </fill>
            </x14:dxf>
          </x14:cfRule>
          <x14:cfRule type="cellIs" priority="684" operator="equal" id="{BF7B3580-6D60-4855-A9A0-C94F36831D4E}">
            <xm:f>Values!$A$12</xm:f>
            <x14:dxf>
              <fill>
                <patternFill>
                  <bgColor rgb="FFE67E22"/>
                </patternFill>
              </fill>
            </x14:dxf>
          </x14:cfRule>
          <x14:cfRule type="cellIs" priority="685" operator="equal" id="{DA4D76B4-7FD5-454F-AC96-5C63298CF729}">
            <xm:f>Values!$A$11</xm:f>
            <x14:dxf>
              <fill>
                <patternFill>
                  <bgColor rgb="FFE74C3C"/>
                </patternFill>
              </fill>
            </x14:dxf>
          </x14:cfRule>
          <xm:sqref>H26</xm:sqref>
        </x14:conditionalFormatting>
        <x14:conditionalFormatting xmlns:xm="http://schemas.microsoft.com/office/excel/2006/main">
          <x14:cfRule type="cellIs" priority="666" operator="equal" id="{4F1922B7-F8D3-4ADC-A810-88823958090A}">
            <xm:f>Values!$A$8</xm:f>
            <x14:dxf>
              <fill>
                <patternFill>
                  <bgColor rgb="FF27AE60"/>
                </patternFill>
              </fill>
            </x14:dxf>
          </x14:cfRule>
          <x14:cfRule type="cellIs" priority="667" operator="equal" id="{20BF70AF-8954-4C2F-8F42-7AEBA0C4492F}">
            <xm:f>Values!$A$7</xm:f>
            <x14:dxf>
              <fill>
                <patternFill>
                  <bgColor rgb="FFF1C40F"/>
                </patternFill>
              </fill>
            </x14:dxf>
          </x14:cfRule>
          <x14:cfRule type="cellIs" priority="668" operator="equal" id="{9BA91E1E-92DA-4B32-A7A0-32C79C506A90}">
            <xm:f>Values!$A$6</xm:f>
            <x14:dxf>
              <fill>
                <patternFill>
                  <bgColor rgb="FFF39C12"/>
                </patternFill>
              </fill>
            </x14:dxf>
          </x14:cfRule>
          <x14:cfRule type="cellIs" priority="669" operator="equal" id="{96E94033-2D59-4FEA-AA24-6B597B9C5359}">
            <xm:f>Values!$A$5</xm:f>
            <x14:dxf>
              <fill>
                <patternFill>
                  <bgColor rgb="FFE67E22"/>
                </patternFill>
              </fill>
            </x14:dxf>
          </x14:cfRule>
          <x14:cfRule type="cellIs" priority="670" operator="equal" id="{E34518CD-8744-4EEF-BB4C-5E7C03D72BB6}">
            <xm:f>Values!$A$4</xm:f>
            <x14:dxf>
              <fill>
                <patternFill>
                  <bgColor rgb="FFE74C3C"/>
                </patternFill>
              </fill>
            </x14:dxf>
          </x14:cfRule>
          <xm:sqref>G27</xm:sqref>
        </x14:conditionalFormatting>
        <x14:conditionalFormatting xmlns:xm="http://schemas.microsoft.com/office/excel/2006/main">
          <x14:cfRule type="cellIs" priority="651" operator="equal" id="{1D99339C-0B4C-4085-BAFA-5045D50883F9}">
            <xm:f>Values!$A$15</xm:f>
            <x14:dxf>
              <fill>
                <patternFill>
                  <bgColor rgb="FF27AE60"/>
                </patternFill>
              </fill>
            </x14:dxf>
          </x14:cfRule>
          <x14:cfRule type="cellIs" priority="662" operator="equal" id="{0C8BE411-B82E-4A05-9E78-BB7CA9D89DF0}">
            <xm:f>Values!$A$14</xm:f>
            <x14:dxf>
              <fill>
                <patternFill>
                  <bgColor rgb="FFF1C40F"/>
                </patternFill>
              </fill>
            </x14:dxf>
          </x14:cfRule>
          <x14:cfRule type="cellIs" priority="663" operator="equal" id="{6335D2EC-8D4D-4374-B014-A125FBE0EA33}">
            <xm:f>Values!$A$13</xm:f>
            <x14:dxf>
              <fill>
                <patternFill>
                  <bgColor rgb="FFF39C12"/>
                </patternFill>
              </fill>
            </x14:dxf>
          </x14:cfRule>
          <x14:cfRule type="cellIs" priority="664" operator="equal" id="{C3A2D05E-0886-475B-AA3C-BACAF0A292DC}">
            <xm:f>Values!$A$12</xm:f>
            <x14:dxf>
              <fill>
                <patternFill>
                  <bgColor rgb="FFE67E22"/>
                </patternFill>
              </fill>
            </x14:dxf>
          </x14:cfRule>
          <x14:cfRule type="cellIs" priority="665" operator="equal" id="{14C4813A-7016-47D0-852A-43B5DB7CDFB1}">
            <xm:f>Values!$A$11</xm:f>
            <x14:dxf>
              <fill>
                <patternFill>
                  <bgColor rgb="FFE74C3C"/>
                </patternFill>
              </fill>
            </x14:dxf>
          </x14:cfRule>
          <xm:sqref>H27</xm:sqref>
        </x14:conditionalFormatting>
        <x14:conditionalFormatting xmlns:xm="http://schemas.microsoft.com/office/excel/2006/main">
          <x14:cfRule type="cellIs" priority="652" operator="equal" id="{87CCA8BA-2B67-4CF6-A56E-1B99BD2F26C6}">
            <xm:f>Values!$A$22</xm:f>
            <x14:dxf>
              <fill>
                <patternFill>
                  <bgColor rgb="FF27B060"/>
                </patternFill>
              </fill>
            </x14:dxf>
          </x14:cfRule>
          <x14:cfRule type="cellIs" priority="658" operator="equal" id="{43450B6C-A01A-48FD-AEEE-6B0283A4F913}">
            <xm:f>Values!$A$21</xm:f>
            <x14:dxf>
              <fill>
                <patternFill>
                  <bgColor rgb="FFF1C40F"/>
                </patternFill>
              </fill>
            </x14:dxf>
          </x14:cfRule>
          <x14:cfRule type="cellIs" priority="659" operator="equal" id="{4162BCE5-3E0A-498B-903B-9D9B4945B1BE}">
            <xm:f>Values!$A$20</xm:f>
            <x14:dxf>
              <fill>
                <patternFill>
                  <bgColor rgb="FFF39C12"/>
                </patternFill>
              </fill>
            </x14:dxf>
          </x14:cfRule>
          <x14:cfRule type="cellIs" priority="660" operator="equal" id="{9ED64F8D-3DF8-46D1-9448-344D12B604D3}">
            <xm:f>Values!$A$19</xm:f>
            <x14:dxf>
              <fill>
                <patternFill>
                  <bgColor rgb="FFE67E22"/>
                </patternFill>
              </fill>
            </x14:dxf>
          </x14:cfRule>
          <x14:cfRule type="cellIs" priority="661" operator="equal" id="{BC08D6F5-1122-4D8D-86A7-8410A2597ED2}">
            <xm:f>Values!$A$18</xm:f>
            <x14:dxf>
              <fill>
                <patternFill>
                  <bgColor rgb="FFE74C3C"/>
                </patternFill>
              </fill>
            </x14:dxf>
          </x14:cfRule>
          <xm:sqref>I27</xm:sqref>
        </x14:conditionalFormatting>
        <x14:conditionalFormatting xmlns:xm="http://schemas.microsoft.com/office/excel/2006/main">
          <x14:cfRule type="cellIs" priority="653" operator="equal" id="{36B7F9EF-8277-4A3F-B150-454164168941}">
            <xm:f>Values!$A$29</xm:f>
            <x14:dxf>
              <fill>
                <patternFill>
                  <bgColor rgb="FF27AE60"/>
                </patternFill>
              </fill>
            </x14:dxf>
          </x14:cfRule>
          <x14:cfRule type="cellIs" priority="655" operator="equal" id="{1330FC32-1223-4164-9740-843AE92ABB34}">
            <xm:f>Values!$A$27</xm:f>
            <x14:dxf>
              <fill>
                <patternFill>
                  <bgColor rgb="FFF39C12"/>
                </patternFill>
              </fill>
            </x14:dxf>
          </x14:cfRule>
          <x14:cfRule type="cellIs" priority="656" operator="equal" id="{3A67E67A-BAF2-402B-8007-05551D9546D3}">
            <xm:f>Values!$A$26</xm:f>
            <x14:dxf>
              <fill>
                <patternFill>
                  <bgColor rgb="FFE67E22"/>
                </patternFill>
              </fill>
            </x14:dxf>
          </x14:cfRule>
          <x14:cfRule type="cellIs" priority="657" operator="equal" id="{07203BD3-D1B8-47B2-8DF8-54F7CB2D8D7E}">
            <xm:f>Values!$A$25</xm:f>
            <x14:dxf>
              <fill>
                <patternFill>
                  <bgColor rgb="FFE74C3C"/>
                </patternFill>
              </fill>
            </x14:dxf>
          </x14:cfRule>
          <xm:sqref>J27</xm:sqref>
        </x14:conditionalFormatting>
        <x14:conditionalFormatting xmlns:xm="http://schemas.microsoft.com/office/excel/2006/main">
          <x14:cfRule type="cellIs" priority="654" operator="equal" id="{F58A26FD-A738-4A7C-B388-AE947413747D}">
            <xm:f>Values!$A$28</xm:f>
            <x14:dxf>
              <fill>
                <patternFill>
                  <bgColor rgb="FFF1C40F"/>
                </patternFill>
              </fill>
            </x14:dxf>
          </x14:cfRule>
          <xm:sqref>J27</xm:sqref>
        </x14:conditionalFormatting>
        <x14:conditionalFormatting xmlns:xm="http://schemas.microsoft.com/office/excel/2006/main">
          <x14:cfRule type="cellIs" priority="646" operator="equal" id="{8D2E20F3-9C70-456E-BBBB-B30007A7D59F}">
            <xm:f>Values!$A$8</xm:f>
            <x14:dxf>
              <fill>
                <patternFill>
                  <bgColor rgb="FF27AE60"/>
                </patternFill>
              </fill>
            </x14:dxf>
          </x14:cfRule>
          <x14:cfRule type="cellIs" priority="647" operator="equal" id="{1501F5B3-ABBA-4727-B44E-CB9215557A9D}">
            <xm:f>Values!$A$7</xm:f>
            <x14:dxf>
              <fill>
                <patternFill>
                  <bgColor rgb="FFF1C40F"/>
                </patternFill>
              </fill>
            </x14:dxf>
          </x14:cfRule>
          <x14:cfRule type="cellIs" priority="648" operator="equal" id="{495D8C9A-4053-430D-B1B5-A8470D1950E9}">
            <xm:f>Values!$A$6</xm:f>
            <x14:dxf>
              <fill>
                <patternFill>
                  <bgColor rgb="FFF39C12"/>
                </patternFill>
              </fill>
            </x14:dxf>
          </x14:cfRule>
          <x14:cfRule type="cellIs" priority="649" operator="equal" id="{0A4A8E05-5972-45A3-99D4-C9545324C898}">
            <xm:f>Values!$A$5</xm:f>
            <x14:dxf>
              <fill>
                <patternFill>
                  <bgColor rgb="FFE67E22"/>
                </patternFill>
              </fill>
            </x14:dxf>
          </x14:cfRule>
          <x14:cfRule type="cellIs" priority="650" operator="equal" id="{2EC09A20-9F0C-49AE-A99B-D1F9AF76296C}">
            <xm:f>Values!$A$4</xm:f>
            <x14:dxf>
              <fill>
                <patternFill>
                  <bgColor rgb="FFE74C3C"/>
                </patternFill>
              </fill>
            </x14:dxf>
          </x14:cfRule>
          <xm:sqref>G32</xm:sqref>
        </x14:conditionalFormatting>
        <x14:conditionalFormatting xmlns:xm="http://schemas.microsoft.com/office/excel/2006/main">
          <x14:cfRule type="cellIs" priority="641" operator="equal" id="{F4B2AA29-B942-455D-99E8-0B5662F85860}">
            <xm:f>Values!$A$15</xm:f>
            <x14:dxf>
              <fill>
                <patternFill>
                  <bgColor rgb="FF27AE60"/>
                </patternFill>
              </fill>
            </x14:dxf>
          </x14:cfRule>
          <x14:cfRule type="cellIs" priority="642" operator="equal" id="{2584DC4E-9346-44D1-95D7-6CDAEA63E48E}">
            <xm:f>Values!$A$14</xm:f>
            <x14:dxf>
              <fill>
                <patternFill>
                  <bgColor rgb="FFF1C40F"/>
                </patternFill>
              </fill>
            </x14:dxf>
          </x14:cfRule>
          <x14:cfRule type="cellIs" priority="643" operator="equal" id="{03299B05-46D8-42F1-BEC0-505A07DAD614}">
            <xm:f>Values!$A$13</xm:f>
            <x14:dxf>
              <fill>
                <patternFill>
                  <bgColor rgb="FFF39C12"/>
                </patternFill>
              </fill>
            </x14:dxf>
          </x14:cfRule>
          <x14:cfRule type="cellIs" priority="644" operator="equal" id="{0E8A1B93-616E-4A56-9277-92EC72124317}">
            <xm:f>Values!$A$12</xm:f>
            <x14:dxf>
              <fill>
                <patternFill>
                  <bgColor rgb="FFE67E22"/>
                </patternFill>
              </fill>
            </x14:dxf>
          </x14:cfRule>
          <x14:cfRule type="cellIs" priority="645" operator="equal" id="{8337A96D-4AC5-460F-A60F-06B104853DD3}">
            <xm:f>Values!$A$11</xm:f>
            <x14:dxf>
              <fill>
                <patternFill>
                  <bgColor rgb="FFE74C3C"/>
                </patternFill>
              </fill>
            </x14:dxf>
          </x14:cfRule>
          <xm:sqref>H32</xm:sqref>
        </x14:conditionalFormatting>
        <x14:conditionalFormatting xmlns:xm="http://schemas.microsoft.com/office/excel/2006/main">
          <x14:cfRule type="cellIs" priority="636" operator="equal" id="{09359EB7-8FFC-461A-B450-D372CE1005C8}">
            <xm:f>Values!$A$8</xm:f>
            <x14:dxf>
              <fill>
                <patternFill>
                  <bgColor rgb="FF27AE60"/>
                </patternFill>
              </fill>
            </x14:dxf>
          </x14:cfRule>
          <x14:cfRule type="cellIs" priority="637" operator="equal" id="{A3392BE6-F52F-4D99-96B6-43A634D65FDC}">
            <xm:f>Values!$A$7</xm:f>
            <x14:dxf>
              <fill>
                <patternFill>
                  <bgColor rgb="FFF1C40F"/>
                </patternFill>
              </fill>
            </x14:dxf>
          </x14:cfRule>
          <x14:cfRule type="cellIs" priority="638" operator="equal" id="{F2E074A4-F516-4C4C-9891-41ADE3B4CBB9}">
            <xm:f>Values!$A$6</xm:f>
            <x14:dxf>
              <fill>
                <patternFill>
                  <bgColor rgb="FFF39C12"/>
                </patternFill>
              </fill>
            </x14:dxf>
          </x14:cfRule>
          <x14:cfRule type="cellIs" priority="639" operator="equal" id="{C4841ECB-9429-4473-BABD-B029708EC675}">
            <xm:f>Values!$A$5</xm:f>
            <x14:dxf>
              <fill>
                <patternFill>
                  <bgColor rgb="FFE67E22"/>
                </patternFill>
              </fill>
            </x14:dxf>
          </x14:cfRule>
          <x14:cfRule type="cellIs" priority="640" operator="equal" id="{339C8B4A-B716-4CE1-92AF-149401116D33}">
            <xm:f>Values!$A$4</xm:f>
            <x14:dxf>
              <fill>
                <patternFill>
                  <bgColor rgb="FFE74C3C"/>
                </patternFill>
              </fill>
            </x14:dxf>
          </x14:cfRule>
          <xm:sqref>G31</xm:sqref>
        </x14:conditionalFormatting>
        <x14:conditionalFormatting xmlns:xm="http://schemas.microsoft.com/office/excel/2006/main">
          <x14:cfRule type="cellIs" priority="631" operator="equal" id="{35AE6C59-5589-440A-A2D5-4AEC1BB528FE}">
            <xm:f>Values!$A$15</xm:f>
            <x14:dxf>
              <fill>
                <patternFill>
                  <bgColor rgb="FF27AE60"/>
                </patternFill>
              </fill>
            </x14:dxf>
          </x14:cfRule>
          <x14:cfRule type="cellIs" priority="632" operator="equal" id="{13CF578A-FA48-408D-A737-B50E69836432}">
            <xm:f>Values!$A$14</xm:f>
            <x14:dxf>
              <fill>
                <patternFill>
                  <bgColor rgb="FFF1C40F"/>
                </patternFill>
              </fill>
            </x14:dxf>
          </x14:cfRule>
          <x14:cfRule type="cellIs" priority="633" operator="equal" id="{F9EBB79A-EA9A-4174-87EA-08F114AFFFDE}">
            <xm:f>Values!$A$13</xm:f>
            <x14:dxf>
              <fill>
                <patternFill>
                  <bgColor rgb="FFF39C12"/>
                </patternFill>
              </fill>
            </x14:dxf>
          </x14:cfRule>
          <x14:cfRule type="cellIs" priority="634" operator="equal" id="{37962C88-A8CA-4A60-A56F-649C02FAF0F3}">
            <xm:f>Values!$A$12</xm:f>
            <x14:dxf>
              <fill>
                <patternFill>
                  <bgColor rgb="FFE67E22"/>
                </patternFill>
              </fill>
            </x14:dxf>
          </x14:cfRule>
          <x14:cfRule type="cellIs" priority="635" operator="equal" id="{9F4263AA-D377-4AC3-8023-4A7427A43D67}">
            <xm:f>Values!$A$11</xm:f>
            <x14:dxf>
              <fill>
                <patternFill>
                  <bgColor rgb="FFE74C3C"/>
                </patternFill>
              </fill>
            </x14:dxf>
          </x14:cfRule>
          <xm:sqref>H31</xm:sqref>
        </x14:conditionalFormatting>
        <x14:conditionalFormatting xmlns:xm="http://schemas.microsoft.com/office/excel/2006/main">
          <x14:cfRule type="cellIs" priority="626" operator="equal" id="{CD210E70-E9C9-4403-BD7A-884A435EDB7C}">
            <xm:f>Values!$A$8</xm:f>
            <x14:dxf>
              <fill>
                <patternFill>
                  <bgColor rgb="FF27AE60"/>
                </patternFill>
              </fill>
            </x14:dxf>
          </x14:cfRule>
          <x14:cfRule type="cellIs" priority="627" operator="equal" id="{1C88448A-9ECD-4AA2-BF85-8AB3074AE097}">
            <xm:f>Values!$A$7</xm:f>
            <x14:dxf>
              <fill>
                <patternFill>
                  <bgColor rgb="FFF1C40F"/>
                </patternFill>
              </fill>
            </x14:dxf>
          </x14:cfRule>
          <x14:cfRule type="cellIs" priority="628" operator="equal" id="{F656E7DC-C299-49C7-A706-02FDCEDF42FC}">
            <xm:f>Values!$A$6</xm:f>
            <x14:dxf>
              <fill>
                <patternFill>
                  <bgColor rgb="FFF39C12"/>
                </patternFill>
              </fill>
            </x14:dxf>
          </x14:cfRule>
          <x14:cfRule type="cellIs" priority="629" operator="equal" id="{556B656C-545C-4631-8383-DE2FA8DFEF8E}">
            <xm:f>Values!$A$5</xm:f>
            <x14:dxf>
              <fill>
                <patternFill>
                  <bgColor rgb="FFE67E22"/>
                </patternFill>
              </fill>
            </x14:dxf>
          </x14:cfRule>
          <x14:cfRule type="cellIs" priority="630" operator="equal" id="{AE659FC4-996E-4D57-AFB1-C16813428AE4}">
            <xm:f>Values!$A$4</xm:f>
            <x14:dxf>
              <fill>
                <patternFill>
                  <bgColor rgb="FFE74C3C"/>
                </patternFill>
              </fill>
            </x14:dxf>
          </x14:cfRule>
          <xm:sqref>G30</xm:sqref>
        </x14:conditionalFormatting>
        <x14:conditionalFormatting xmlns:xm="http://schemas.microsoft.com/office/excel/2006/main">
          <x14:cfRule type="cellIs" priority="621" operator="equal" id="{930B81C7-82F4-43F4-B6EF-D86C25E0C5B8}">
            <xm:f>Values!$A$15</xm:f>
            <x14:dxf>
              <fill>
                <patternFill>
                  <bgColor rgb="FF27AE60"/>
                </patternFill>
              </fill>
            </x14:dxf>
          </x14:cfRule>
          <x14:cfRule type="cellIs" priority="622" operator="equal" id="{4CB476ED-31E4-4451-AD92-23BE91BF6732}">
            <xm:f>Values!$A$14</xm:f>
            <x14:dxf>
              <fill>
                <patternFill>
                  <bgColor rgb="FFF1C40F"/>
                </patternFill>
              </fill>
            </x14:dxf>
          </x14:cfRule>
          <x14:cfRule type="cellIs" priority="623" operator="equal" id="{4D1FB13E-33AA-44EA-A8FD-4723BB6319E2}">
            <xm:f>Values!$A$13</xm:f>
            <x14:dxf>
              <fill>
                <patternFill>
                  <bgColor rgb="FFF39C12"/>
                </patternFill>
              </fill>
            </x14:dxf>
          </x14:cfRule>
          <x14:cfRule type="cellIs" priority="624" operator="equal" id="{B96AF6D5-ECB9-4E48-B556-39734B819E0E}">
            <xm:f>Values!$A$12</xm:f>
            <x14:dxf>
              <fill>
                <patternFill>
                  <bgColor rgb="FFE67E22"/>
                </patternFill>
              </fill>
            </x14:dxf>
          </x14:cfRule>
          <x14:cfRule type="cellIs" priority="625" operator="equal" id="{7C8AC4F2-8033-4DAB-8E15-D2DBF8EFA079}">
            <xm:f>Values!$A$11</xm:f>
            <x14:dxf>
              <fill>
                <patternFill>
                  <bgColor rgb="FFE74C3C"/>
                </patternFill>
              </fill>
            </x14:dxf>
          </x14:cfRule>
          <xm:sqref>H30</xm:sqref>
        </x14:conditionalFormatting>
        <x14:conditionalFormatting xmlns:xm="http://schemas.microsoft.com/office/excel/2006/main">
          <x14:cfRule type="cellIs" priority="616" operator="equal" id="{74205307-6E2D-4A9D-9E57-B8ECCD485348}">
            <xm:f>Values!$A$8</xm:f>
            <x14:dxf>
              <fill>
                <patternFill>
                  <bgColor rgb="FF27AE60"/>
                </patternFill>
              </fill>
            </x14:dxf>
          </x14:cfRule>
          <x14:cfRule type="cellIs" priority="617" operator="equal" id="{816055F6-2361-44BB-A5E3-A1C4FB6C00DB}">
            <xm:f>Values!$A$7</xm:f>
            <x14:dxf>
              <fill>
                <patternFill>
                  <bgColor rgb="FFF1C40F"/>
                </patternFill>
              </fill>
            </x14:dxf>
          </x14:cfRule>
          <x14:cfRule type="cellIs" priority="618" operator="equal" id="{1D391DB6-E950-4240-9162-34287DFD7E59}">
            <xm:f>Values!$A$6</xm:f>
            <x14:dxf>
              <fill>
                <patternFill>
                  <bgColor rgb="FFF39C12"/>
                </patternFill>
              </fill>
            </x14:dxf>
          </x14:cfRule>
          <x14:cfRule type="cellIs" priority="619" operator="equal" id="{73EFD1A4-4B16-40F7-8D31-3BA3B5797C6C}">
            <xm:f>Values!$A$5</xm:f>
            <x14:dxf>
              <fill>
                <patternFill>
                  <bgColor rgb="FFE67E22"/>
                </patternFill>
              </fill>
            </x14:dxf>
          </x14:cfRule>
          <x14:cfRule type="cellIs" priority="620" operator="equal" id="{B5D328BC-BF23-4DFA-9E15-88844843A8FB}">
            <xm:f>Values!$A$4</xm:f>
            <x14:dxf>
              <fill>
                <patternFill>
                  <bgColor rgb="FFE74C3C"/>
                </patternFill>
              </fill>
            </x14:dxf>
          </x14:cfRule>
          <xm:sqref>G39</xm:sqref>
        </x14:conditionalFormatting>
        <x14:conditionalFormatting xmlns:xm="http://schemas.microsoft.com/office/excel/2006/main">
          <x14:cfRule type="cellIs" priority="611" operator="equal" id="{722EEC48-AE39-40CB-891D-A2B864139512}">
            <xm:f>Values!$A$15</xm:f>
            <x14:dxf>
              <fill>
                <patternFill>
                  <bgColor rgb="FF27AE60"/>
                </patternFill>
              </fill>
            </x14:dxf>
          </x14:cfRule>
          <x14:cfRule type="cellIs" priority="612" operator="equal" id="{56102DC1-6D83-4773-9EFF-D1BB95D76BF6}">
            <xm:f>Values!$A$14</xm:f>
            <x14:dxf>
              <fill>
                <patternFill>
                  <bgColor rgb="FFF1C40F"/>
                </patternFill>
              </fill>
            </x14:dxf>
          </x14:cfRule>
          <x14:cfRule type="cellIs" priority="613" operator="equal" id="{7F35B8EB-2C7E-468C-BFEC-454D850CF630}">
            <xm:f>Values!$A$13</xm:f>
            <x14:dxf>
              <fill>
                <patternFill>
                  <bgColor rgb="FFF39C12"/>
                </patternFill>
              </fill>
            </x14:dxf>
          </x14:cfRule>
          <x14:cfRule type="cellIs" priority="614" operator="equal" id="{AB5CDBA2-18E3-4195-A93B-80DE728AA768}">
            <xm:f>Values!$A$12</xm:f>
            <x14:dxf>
              <fill>
                <patternFill>
                  <bgColor rgb="FFE67E22"/>
                </patternFill>
              </fill>
            </x14:dxf>
          </x14:cfRule>
          <x14:cfRule type="cellIs" priority="615" operator="equal" id="{3BD8C892-14F8-47EC-AC24-1D417AD8C269}">
            <xm:f>Values!$A$11</xm:f>
            <x14:dxf>
              <fill>
                <patternFill>
                  <bgColor rgb="FFE74C3C"/>
                </patternFill>
              </fill>
            </x14:dxf>
          </x14:cfRule>
          <xm:sqref>H39</xm:sqref>
        </x14:conditionalFormatting>
        <x14:conditionalFormatting xmlns:xm="http://schemas.microsoft.com/office/excel/2006/main">
          <x14:cfRule type="cellIs" priority="606" operator="equal" id="{9C03B67A-D0B9-422F-A56B-AA650EEFF39D}">
            <xm:f>Values!$A$8</xm:f>
            <x14:dxf>
              <fill>
                <patternFill>
                  <bgColor rgb="FF27AE60"/>
                </patternFill>
              </fill>
            </x14:dxf>
          </x14:cfRule>
          <x14:cfRule type="cellIs" priority="607" operator="equal" id="{A9893761-7B54-4565-86F7-9DDB09BABF0A}">
            <xm:f>Values!$A$7</xm:f>
            <x14:dxf>
              <fill>
                <patternFill>
                  <bgColor rgb="FFF1C40F"/>
                </patternFill>
              </fill>
            </x14:dxf>
          </x14:cfRule>
          <x14:cfRule type="cellIs" priority="608" operator="equal" id="{9BB3E389-F48B-41B6-BF66-661D0B0C0D37}">
            <xm:f>Values!$A$6</xm:f>
            <x14:dxf>
              <fill>
                <patternFill>
                  <bgColor rgb="FFF39C12"/>
                </patternFill>
              </fill>
            </x14:dxf>
          </x14:cfRule>
          <x14:cfRule type="cellIs" priority="609" operator="equal" id="{205690F4-0397-482E-957D-5E532A878742}">
            <xm:f>Values!$A$5</xm:f>
            <x14:dxf>
              <fill>
                <patternFill>
                  <bgColor rgb="FFE67E22"/>
                </patternFill>
              </fill>
            </x14:dxf>
          </x14:cfRule>
          <x14:cfRule type="cellIs" priority="610" operator="equal" id="{7D4B2382-E03A-4372-ADF7-8FE86D7FD0ED}">
            <xm:f>Values!$A$4</xm:f>
            <x14:dxf>
              <fill>
                <patternFill>
                  <bgColor rgb="FFE74C3C"/>
                </patternFill>
              </fill>
            </x14:dxf>
          </x14:cfRule>
          <xm:sqref>G38</xm:sqref>
        </x14:conditionalFormatting>
        <x14:conditionalFormatting xmlns:xm="http://schemas.microsoft.com/office/excel/2006/main">
          <x14:cfRule type="cellIs" priority="601" operator="equal" id="{67F7FD42-FB98-4C97-B31A-05D0EAE9C315}">
            <xm:f>Values!$A$15</xm:f>
            <x14:dxf>
              <fill>
                <patternFill>
                  <bgColor rgb="FF27AE60"/>
                </patternFill>
              </fill>
            </x14:dxf>
          </x14:cfRule>
          <x14:cfRule type="cellIs" priority="602" operator="equal" id="{ABB75AE4-DB8D-43E1-ABC9-2553CD170879}">
            <xm:f>Values!$A$14</xm:f>
            <x14:dxf>
              <fill>
                <patternFill>
                  <bgColor rgb="FFF1C40F"/>
                </patternFill>
              </fill>
            </x14:dxf>
          </x14:cfRule>
          <x14:cfRule type="cellIs" priority="603" operator="equal" id="{A08ED8F1-EC74-4B51-8682-788021C88CB0}">
            <xm:f>Values!$A$13</xm:f>
            <x14:dxf>
              <fill>
                <patternFill>
                  <bgColor rgb="FFF39C12"/>
                </patternFill>
              </fill>
            </x14:dxf>
          </x14:cfRule>
          <x14:cfRule type="cellIs" priority="604" operator="equal" id="{6654F8F3-86F1-4A88-AC5C-9F11FF27A34E}">
            <xm:f>Values!$A$12</xm:f>
            <x14:dxf>
              <fill>
                <patternFill>
                  <bgColor rgb="FFE67E22"/>
                </patternFill>
              </fill>
            </x14:dxf>
          </x14:cfRule>
          <x14:cfRule type="cellIs" priority="605" operator="equal" id="{4BA74BD4-5323-40EC-A259-8DD514B7A720}">
            <xm:f>Values!$A$11</xm:f>
            <x14:dxf>
              <fill>
                <patternFill>
                  <bgColor rgb="FFE74C3C"/>
                </patternFill>
              </fill>
            </x14:dxf>
          </x14:cfRule>
          <xm:sqref>H38</xm:sqref>
        </x14:conditionalFormatting>
        <x14:conditionalFormatting xmlns:xm="http://schemas.microsoft.com/office/excel/2006/main">
          <x14:cfRule type="cellIs" priority="596" operator="equal" id="{81B61409-E165-4E60-85EB-33FA13AB43C1}">
            <xm:f>Values!$A$8</xm:f>
            <x14:dxf>
              <fill>
                <patternFill>
                  <bgColor rgb="FF27AE60"/>
                </patternFill>
              </fill>
            </x14:dxf>
          </x14:cfRule>
          <x14:cfRule type="cellIs" priority="597" operator="equal" id="{13B26594-4112-4E9F-93C5-F5C67D63DD28}">
            <xm:f>Values!$A$7</xm:f>
            <x14:dxf>
              <fill>
                <patternFill>
                  <bgColor rgb="FFF1C40F"/>
                </patternFill>
              </fill>
            </x14:dxf>
          </x14:cfRule>
          <x14:cfRule type="cellIs" priority="598" operator="equal" id="{C04C8696-0272-41BB-96E7-EE29F10E72B8}">
            <xm:f>Values!$A$6</xm:f>
            <x14:dxf>
              <fill>
                <patternFill>
                  <bgColor rgb="FFF39C12"/>
                </patternFill>
              </fill>
            </x14:dxf>
          </x14:cfRule>
          <x14:cfRule type="cellIs" priority="599" operator="equal" id="{9E08DF89-A21A-4A47-9F17-179A30B464EB}">
            <xm:f>Values!$A$5</xm:f>
            <x14:dxf>
              <fill>
                <patternFill>
                  <bgColor rgb="FFE67E22"/>
                </patternFill>
              </fill>
            </x14:dxf>
          </x14:cfRule>
          <x14:cfRule type="cellIs" priority="600" operator="equal" id="{A02E8428-BFF9-45EA-AEEA-05E0F597AC48}">
            <xm:f>Values!$A$4</xm:f>
            <x14:dxf>
              <fill>
                <patternFill>
                  <bgColor rgb="FFE74C3C"/>
                </patternFill>
              </fill>
            </x14:dxf>
          </x14:cfRule>
          <xm:sqref>G37</xm:sqref>
        </x14:conditionalFormatting>
        <x14:conditionalFormatting xmlns:xm="http://schemas.microsoft.com/office/excel/2006/main">
          <x14:cfRule type="cellIs" priority="591" operator="equal" id="{A20806AF-D366-4FA4-B935-5756835C239E}">
            <xm:f>Values!$A$15</xm:f>
            <x14:dxf>
              <fill>
                <patternFill>
                  <bgColor rgb="FF27AE60"/>
                </patternFill>
              </fill>
            </x14:dxf>
          </x14:cfRule>
          <x14:cfRule type="cellIs" priority="592" operator="equal" id="{CCE0F06A-7BD3-4D09-98DE-B0418D1387C0}">
            <xm:f>Values!$A$14</xm:f>
            <x14:dxf>
              <fill>
                <patternFill>
                  <bgColor rgb="FFF1C40F"/>
                </patternFill>
              </fill>
            </x14:dxf>
          </x14:cfRule>
          <x14:cfRule type="cellIs" priority="593" operator="equal" id="{26B87435-1E88-4EE3-9D19-554D1EB614C4}">
            <xm:f>Values!$A$13</xm:f>
            <x14:dxf>
              <fill>
                <patternFill>
                  <bgColor rgb="FFF39C12"/>
                </patternFill>
              </fill>
            </x14:dxf>
          </x14:cfRule>
          <x14:cfRule type="cellIs" priority="594" operator="equal" id="{D47BD355-BE31-4B2C-AFC1-1C89F362CA4F}">
            <xm:f>Values!$A$12</xm:f>
            <x14:dxf>
              <fill>
                <patternFill>
                  <bgColor rgb="FFE67E22"/>
                </patternFill>
              </fill>
            </x14:dxf>
          </x14:cfRule>
          <x14:cfRule type="cellIs" priority="595" operator="equal" id="{544DD2A5-EF0B-47F9-BACD-18B155DFDE32}">
            <xm:f>Values!$A$11</xm:f>
            <x14:dxf>
              <fill>
                <patternFill>
                  <bgColor rgb="FFE74C3C"/>
                </patternFill>
              </fill>
            </x14:dxf>
          </x14:cfRule>
          <xm:sqref>H37</xm:sqref>
        </x14:conditionalFormatting>
        <x14:conditionalFormatting xmlns:xm="http://schemas.microsoft.com/office/excel/2006/main">
          <x14:cfRule type="cellIs" priority="586" operator="equal" id="{CA9D529C-E869-43B5-9E49-3E0CBEDE5C43}">
            <xm:f>Values!$A$8</xm:f>
            <x14:dxf>
              <fill>
                <patternFill>
                  <bgColor rgb="FF27AE60"/>
                </patternFill>
              </fill>
            </x14:dxf>
          </x14:cfRule>
          <x14:cfRule type="cellIs" priority="587" operator="equal" id="{3BBEA740-50FE-4C81-93C6-F62F0C49D39B}">
            <xm:f>Values!$A$7</xm:f>
            <x14:dxf>
              <fill>
                <patternFill>
                  <bgColor rgb="FFF1C40F"/>
                </patternFill>
              </fill>
            </x14:dxf>
          </x14:cfRule>
          <x14:cfRule type="cellIs" priority="588" operator="equal" id="{32F7194D-CDD0-487A-99AE-5B3045141866}">
            <xm:f>Values!$A$6</xm:f>
            <x14:dxf>
              <fill>
                <patternFill>
                  <bgColor rgb="FFF39C12"/>
                </patternFill>
              </fill>
            </x14:dxf>
          </x14:cfRule>
          <x14:cfRule type="cellIs" priority="589" operator="equal" id="{28935EAA-820D-491F-8965-1D5182B48D54}">
            <xm:f>Values!$A$5</xm:f>
            <x14:dxf>
              <fill>
                <patternFill>
                  <bgColor rgb="FFE67E22"/>
                </patternFill>
              </fill>
            </x14:dxf>
          </x14:cfRule>
          <x14:cfRule type="cellIs" priority="590" operator="equal" id="{E715B53F-4A07-4FBA-9771-CD87A07BF493}">
            <xm:f>Values!$A$4</xm:f>
            <x14:dxf>
              <fill>
                <patternFill>
                  <bgColor rgb="FFE74C3C"/>
                </patternFill>
              </fill>
            </x14:dxf>
          </x14:cfRule>
          <xm:sqref>G36</xm:sqref>
        </x14:conditionalFormatting>
        <x14:conditionalFormatting xmlns:xm="http://schemas.microsoft.com/office/excel/2006/main">
          <x14:cfRule type="cellIs" priority="581" operator="equal" id="{21C79764-8C54-4656-B60E-72FA845FDA4D}">
            <xm:f>Values!$A$15</xm:f>
            <x14:dxf>
              <fill>
                <patternFill>
                  <bgColor rgb="FF27AE60"/>
                </patternFill>
              </fill>
            </x14:dxf>
          </x14:cfRule>
          <x14:cfRule type="cellIs" priority="582" operator="equal" id="{3EF6EF9D-40C7-4CAC-BD92-EEE65E0EAF99}">
            <xm:f>Values!$A$14</xm:f>
            <x14:dxf>
              <fill>
                <patternFill>
                  <bgColor rgb="FFF1C40F"/>
                </patternFill>
              </fill>
            </x14:dxf>
          </x14:cfRule>
          <x14:cfRule type="cellIs" priority="583" operator="equal" id="{4F610DAD-E7EA-44F0-A235-A1067D47A945}">
            <xm:f>Values!$A$13</xm:f>
            <x14:dxf>
              <fill>
                <patternFill>
                  <bgColor rgb="FFF39C12"/>
                </patternFill>
              </fill>
            </x14:dxf>
          </x14:cfRule>
          <x14:cfRule type="cellIs" priority="584" operator="equal" id="{1D54FA43-D137-456B-81AD-313CA43D8E16}">
            <xm:f>Values!$A$12</xm:f>
            <x14:dxf>
              <fill>
                <patternFill>
                  <bgColor rgb="FFE67E22"/>
                </patternFill>
              </fill>
            </x14:dxf>
          </x14:cfRule>
          <x14:cfRule type="cellIs" priority="585" operator="equal" id="{C3EFEEA1-2E69-4E69-B898-CAB4F57BDA61}">
            <xm:f>Values!$A$11</xm:f>
            <x14:dxf>
              <fill>
                <patternFill>
                  <bgColor rgb="FFE74C3C"/>
                </patternFill>
              </fill>
            </x14:dxf>
          </x14:cfRule>
          <xm:sqref>H36</xm:sqref>
        </x14:conditionalFormatting>
        <x14:conditionalFormatting xmlns:xm="http://schemas.microsoft.com/office/excel/2006/main">
          <x14:cfRule type="cellIs" priority="576" operator="equal" id="{9BA41F1A-DB85-4D62-BD34-8EF81131AC7B}">
            <xm:f>Values!$A$8</xm:f>
            <x14:dxf>
              <fill>
                <patternFill>
                  <bgColor rgb="FF27AE60"/>
                </patternFill>
              </fill>
            </x14:dxf>
          </x14:cfRule>
          <x14:cfRule type="cellIs" priority="577" operator="equal" id="{F469C0E5-D471-4AFB-B804-4DDC847F27E9}">
            <xm:f>Values!$A$7</xm:f>
            <x14:dxf>
              <fill>
                <patternFill>
                  <bgColor rgb="FFF1C40F"/>
                </patternFill>
              </fill>
            </x14:dxf>
          </x14:cfRule>
          <x14:cfRule type="cellIs" priority="578" operator="equal" id="{53F3828E-4F11-43B1-B7CC-D6938C8BFE7D}">
            <xm:f>Values!$A$6</xm:f>
            <x14:dxf>
              <fill>
                <patternFill>
                  <bgColor rgb="FFF39C12"/>
                </patternFill>
              </fill>
            </x14:dxf>
          </x14:cfRule>
          <x14:cfRule type="cellIs" priority="579" operator="equal" id="{E8717387-EFDF-4EBD-A4DF-A89FF1A624E1}">
            <xm:f>Values!$A$5</xm:f>
            <x14:dxf>
              <fill>
                <patternFill>
                  <bgColor rgb="FFE67E22"/>
                </patternFill>
              </fill>
            </x14:dxf>
          </x14:cfRule>
          <x14:cfRule type="cellIs" priority="580" operator="equal" id="{8CDF030C-5771-4296-9BA6-602F5176F84C}">
            <xm:f>Values!$A$4</xm:f>
            <x14:dxf>
              <fill>
                <patternFill>
                  <bgColor rgb="FFE74C3C"/>
                </patternFill>
              </fill>
            </x14:dxf>
          </x14:cfRule>
          <xm:sqref>G35</xm:sqref>
        </x14:conditionalFormatting>
        <x14:conditionalFormatting xmlns:xm="http://schemas.microsoft.com/office/excel/2006/main">
          <x14:cfRule type="cellIs" priority="571" operator="equal" id="{09318BA5-CD4B-44CF-85B5-B904C8294331}">
            <xm:f>Values!$A$15</xm:f>
            <x14:dxf>
              <fill>
                <patternFill>
                  <bgColor rgb="FF27AE60"/>
                </patternFill>
              </fill>
            </x14:dxf>
          </x14:cfRule>
          <x14:cfRule type="cellIs" priority="572" operator="equal" id="{AFC10047-3803-4D70-BCB2-DA992A9BD4D9}">
            <xm:f>Values!$A$14</xm:f>
            <x14:dxf>
              <fill>
                <patternFill>
                  <bgColor rgb="FFF1C40F"/>
                </patternFill>
              </fill>
            </x14:dxf>
          </x14:cfRule>
          <x14:cfRule type="cellIs" priority="573" operator="equal" id="{AD9B05AB-8AF3-4F9F-8FF7-5A2A1544E116}">
            <xm:f>Values!$A$13</xm:f>
            <x14:dxf>
              <fill>
                <patternFill>
                  <bgColor rgb="FFF39C12"/>
                </patternFill>
              </fill>
            </x14:dxf>
          </x14:cfRule>
          <x14:cfRule type="cellIs" priority="574" operator="equal" id="{9F4CE267-DEDF-4311-A86D-AD65EC766080}">
            <xm:f>Values!$A$12</xm:f>
            <x14:dxf>
              <fill>
                <patternFill>
                  <bgColor rgb="FFE67E22"/>
                </patternFill>
              </fill>
            </x14:dxf>
          </x14:cfRule>
          <x14:cfRule type="cellIs" priority="575" operator="equal" id="{BC9BF390-7C4E-4FF9-8020-C4C0D887103E}">
            <xm:f>Values!$A$11</xm:f>
            <x14:dxf>
              <fill>
                <patternFill>
                  <bgColor rgb="FFE74C3C"/>
                </patternFill>
              </fill>
            </x14:dxf>
          </x14:cfRule>
          <xm:sqref>H35</xm:sqref>
        </x14:conditionalFormatting>
        <x14:conditionalFormatting xmlns:xm="http://schemas.microsoft.com/office/excel/2006/main">
          <x14:cfRule type="cellIs" priority="566" operator="equal" id="{46392301-4179-4C11-8E59-B3E17414C3DF}">
            <xm:f>Values!$A$8</xm:f>
            <x14:dxf>
              <fill>
                <patternFill>
                  <bgColor rgb="FF27AE60"/>
                </patternFill>
              </fill>
            </x14:dxf>
          </x14:cfRule>
          <x14:cfRule type="cellIs" priority="567" operator="equal" id="{02F99948-64B4-46D4-AEBD-E8DAA22979CA}">
            <xm:f>Values!$A$7</xm:f>
            <x14:dxf>
              <fill>
                <patternFill>
                  <bgColor rgb="FFF1C40F"/>
                </patternFill>
              </fill>
            </x14:dxf>
          </x14:cfRule>
          <x14:cfRule type="cellIs" priority="568" operator="equal" id="{1E873010-A166-4344-871B-1EDDB65B3154}">
            <xm:f>Values!$A$6</xm:f>
            <x14:dxf>
              <fill>
                <patternFill>
                  <bgColor rgb="FFF39C12"/>
                </patternFill>
              </fill>
            </x14:dxf>
          </x14:cfRule>
          <x14:cfRule type="cellIs" priority="569" operator="equal" id="{C9313BA4-42CB-44D8-B4A0-0FB66EF60CB1}">
            <xm:f>Values!$A$5</xm:f>
            <x14:dxf>
              <fill>
                <patternFill>
                  <bgColor rgb="FFE67E22"/>
                </patternFill>
              </fill>
            </x14:dxf>
          </x14:cfRule>
          <x14:cfRule type="cellIs" priority="570" operator="equal" id="{B04520C4-1CB1-4BA8-B14E-D8B2C32347F0}">
            <xm:f>Values!$A$4</xm:f>
            <x14:dxf>
              <fill>
                <patternFill>
                  <bgColor rgb="FFE74C3C"/>
                </patternFill>
              </fill>
            </x14:dxf>
          </x14:cfRule>
          <xm:sqref>G34</xm:sqref>
        </x14:conditionalFormatting>
        <x14:conditionalFormatting xmlns:xm="http://schemas.microsoft.com/office/excel/2006/main">
          <x14:cfRule type="cellIs" priority="561" operator="equal" id="{45D00594-1F82-4A32-B006-FDAA0B39AD3F}">
            <xm:f>Values!$A$15</xm:f>
            <x14:dxf>
              <fill>
                <patternFill>
                  <bgColor rgb="FF27AE60"/>
                </patternFill>
              </fill>
            </x14:dxf>
          </x14:cfRule>
          <x14:cfRule type="cellIs" priority="562" operator="equal" id="{95EC0405-E957-4CED-89F5-A02929CF4595}">
            <xm:f>Values!$A$14</xm:f>
            <x14:dxf>
              <fill>
                <patternFill>
                  <bgColor rgb="FFF1C40F"/>
                </patternFill>
              </fill>
            </x14:dxf>
          </x14:cfRule>
          <x14:cfRule type="cellIs" priority="563" operator="equal" id="{E61F64B3-DC7E-4A65-9587-4D1198AB2835}">
            <xm:f>Values!$A$13</xm:f>
            <x14:dxf>
              <fill>
                <patternFill>
                  <bgColor rgb="FFF39C12"/>
                </patternFill>
              </fill>
            </x14:dxf>
          </x14:cfRule>
          <x14:cfRule type="cellIs" priority="564" operator="equal" id="{FE753610-3B2D-4A31-9973-3D85498BDDA0}">
            <xm:f>Values!$A$12</xm:f>
            <x14:dxf>
              <fill>
                <patternFill>
                  <bgColor rgb="FFE67E22"/>
                </patternFill>
              </fill>
            </x14:dxf>
          </x14:cfRule>
          <x14:cfRule type="cellIs" priority="565" operator="equal" id="{C2C137FF-9084-4972-987F-BC09B7F0480B}">
            <xm:f>Values!$A$11</xm:f>
            <x14:dxf>
              <fill>
                <patternFill>
                  <bgColor rgb="FFE74C3C"/>
                </patternFill>
              </fill>
            </x14:dxf>
          </x14:cfRule>
          <xm:sqref>H34</xm:sqref>
        </x14:conditionalFormatting>
        <x14:conditionalFormatting xmlns:xm="http://schemas.microsoft.com/office/excel/2006/main">
          <x14:cfRule type="cellIs" priority="556" operator="equal" id="{7B203668-BD31-46C2-AC37-9B391DC8957B}">
            <xm:f>Values!$A$8</xm:f>
            <x14:dxf>
              <fill>
                <patternFill>
                  <bgColor rgb="FF27AE60"/>
                </patternFill>
              </fill>
            </x14:dxf>
          </x14:cfRule>
          <x14:cfRule type="cellIs" priority="557" operator="equal" id="{1DEDE811-72A1-4481-B6E3-BCEECE62AA76}">
            <xm:f>Values!$A$7</xm:f>
            <x14:dxf>
              <fill>
                <patternFill>
                  <bgColor rgb="FFF1C40F"/>
                </patternFill>
              </fill>
            </x14:dxf>
          </x14:cfRule>
          <x14:cfRule type="cellIs" priority="558" operator="equal" id="{A3998F65-262E-40EE-A41B-5C852932F0E6}">
            <xm:f>Values!$A$6</xm:f>
            <x14:dxf>
              <fill>
                <patternFill>
                  <bgColor rgb="FFF39C12"/>
                </patternFill>
              </fill>
            </x14:dxf>
          </x14:cfRule>
          <x14:cfRule type="cellIs" priority="559" operator="equal" id="{B838D11D-A9AA-4335-BE5E-E5CB6DADF352}">
            <xm:f>Values!$A$5</xm:f>
            <x14:dxf>
              <fill>
                <patternFill>
                  <bgColor rgb="FFE67E22"/>
                </patternFill>
              </fill>
            </x14:dxf>
          </x14:cfRule>
          <x14:cfRule type="cellIs" priority="560" operator="equal" id="{719266B6-4001-43F5-94CA-DF615F61EC63}">
            <xm:f>Values!$A$4</xm:f>
            <x14:dxf>
              <fill>
                <patternFill>
                  <bgColor rgb="FFE74C3C"/>
                </patternFill>
              </fill>
            </x14:dxf>
          </x14:cfRule>
          <xm:sqref>G33</xm:sqref>
        </x14:conditionalFormatting>
        <x14:conditionalFormatting xmlns:xm="http://schemas.microsoft.com/office/excel/2006/main">
          <x14:cfRule type="cellIs" priority="551" operator="equal" id="{2CA179A8-6DA2-4B0F-A325-EE58FB2D2D29}">
            <xm:f>Values!$A$15</xm:f>
            <x14:dxf>
              <fill>
                <patternFill>
                  <bgColor rgb="FF27AE60"/>
                </patternFill>
              </fill>
            </x14:dxf>
          </x14:cfRule>
          <x14:cfRule type="cellIs" priority="552" operator="equal" id="{21463CC3-4065-4C2B-A2F8-294821E292D7}">
            <xm:f>Values!$A$14</xm:f>
            <x14:dxf>
              <fill>
                <patternFill>
                  <bgColor rgb="FFF1C40F"/>
                </patternFill>
              </fill>
            </x14:dxf>
          </x14:cfRule>
          <x14:cfRule type="cellIs" priority="553" operator="equal" id="{2CBE31F1-FBC2-4C75-ACDE-2EE7AB683751}">
            <xm:f>Values!$A$13</xm:f>
            <x14:dxf>
              <fill>
                <patternFill>
                  <bgColor rgb="FFF39C12"/>
                </patternFill>
              </fill>
            </x14:dxf>
          </x14:cfRule>
          <x14:cfRule type="cellIs" priority="554" operator="equal" id="{7931EF8D-384F-413E-B6E7-FCCD685316F1}">
            <xm:f>Values!$A$12</xm:f>
            <x14:dxf>
              <fill>
                <patternFill>
                  <bgColor rgb="FFE67E22"/>
                </patternFill>
              </fill>
            </x14:dxf>
          </x14:cfRule>
          <x14:cfRule type="cellIs" priority="555" operator="equal" id="{A98FC1B1-7F7C-4048-A041-DE67DB087358}">
            <xm:f>Values!$A$11</xm:f>
            <x14:dxf>
              <fill>
                <patternFill>
                  <bgColor rgb="FFE74C3C"/>
                </patternFill>
              </fill>
            </x14:dxf>
          </x14:cfRule>
          <xm:sqref>H33</xm:sqref>
        </x14:conditionalFormatting>
        <x14:conditionalFormatting xmlns:xm="http://schemas.microsoft.com/office/excel/2006/main">
          <x14:cfRule type="cellIs" priority="546" operator="equal" id="{CA4ED618-CB41-4BC7-A2DB-AB7FBB8C1EAD}">
            <xm:f>Values!$A$8</xm:f>
            <x14:dxf>
              <fill>
                <patternFill>
                  <bgColor rgb="FF27AE60"/>
                </patternFill>
              </fill>
            </x14:dxf>
          </x14:cfRule>
          <x14:cfRule type="cellIs" priority="547" operator="equal" id="{CA34323E-55D5-48E8-BB30-4413B7DFEA72}">
            <xm:f>Values!$A$7</xm:f>
            <x14:dxf>
              <fill>
                <patternFill>
                  <bgColor rgb="FFF1C40F"/>
                </patternFill>
              </fill>
            </x14:dxf>
          </x14:cfRule>
          <x14:cfRule type="cellIs" priority="548" operator="equal" id="{3DE20503-BE92-4B43-A2AA-A1E0C822C3A5}">
            <xm:f>Values!$A$6</xm:f>
            <x14:dxf>
              <fill>
                <patternFill>
                  <bgColor rgb="FFF39C12"/>
                </patternFill>
              </fill>
            </x14:dxf>
          </x14:cfRule>
          <x14:cfRule type="cellIs" priority="549" operator="equal" id="{3D122167-92CD-4277-B193-FEEAE921BEBB}">
            <xm:f>Values!$A$5</xm:f>
            <x14:dxf>
              <fill>
                <patternFill>
                  <bgColor rgb="FFE67E22"/>
                </patternFill>
              </fill>
            </x14:dxf>
          </x14:cfRule>
          <x14:cfRule type="cellIs" priority="550" operator="equal" id="{E60C64F2-4CA8-43A0-A100-AA7B787EC3B1}">
            <xm:f>Values!$A$4</xm:f>
            <x14:dxf>
              <fill>
                <patternFill>
                  <bgColor rgb="FFE74C3C"/>
                </patternFill>
              </fill>
            </x14:dxf>
          </x14:cfRule>
          <xm:sqref>G46</xm:sqref>
        </x14:conditionalFormatting>
        <x14:conditionalFormatting xmlns:xm="http://schemas.microsoft.com/office/excel/2006/main">
          <x14:cfRule type="cellIs" priority="541" operator="equal" id="{834C605E-052F-4E48-A0FC-6F3FEFAD24F6}">
            <xm:f>Values!$A$15</xm:f>
            <x14:dxf>
              <fill>
                <patternFill>
                  <bgColor rgb="FF27AE60"/>
                </patternFill>
              </fill>
            </x14:dxf>
          </x14:cfRule>
          <x14:cfRule type="cellIs" priority="542" operator="equal" id="{0F557712-F40D-4A0C-A338-ED0F3C2598B4}">
            <xm:f>Values!$A$14</xm:f>
            <x14:dxf>
              <fill>
                <patternFill>
                  <bgColor rgb="FFF1C40F"/>
                </patternFill>
              </fill>
            </x14:dxf>
          </x14:cfRule>
          <x14:cfRule type="cellIs" priority="543" operator="equal" id="{3AFDC0A4-1A3F-4E49-B495-3AE1CE2B258C}">
            <xm:f>Values!$A$13</xm:f>
            <x14:dxf>
              <fill>
                <patternFill>
                  <bgColor rgb="FFF39C12"/>
                </patternFill>
              </fill>
            </x14:dxf>
          </x14:cfRule>
          <x14:cfRule type="cellIs" priority="544" operator="equal" id="{E8EAC93F-A6A0-43C4-AD8C-7A0F297C3B85}">
            <xm:f>Values!$A$12</xm:f>
            <x14:dxf>
              <fill>
                <patternFill>
                  <bgColor rgb="FFE67E22"/>
                </patternFill>
              </fill>
            </x14:dxf>
          </x14:cfRule>
          <x14:cfRule type="cellIs" priority="545" operator="equal" id="{543DB649-C0F6-4DDD-A2A4-8B30311060D1}">
            <xm:f>Values!$A$11</xm:f>
            <x14:dxf>
              <fill>
                <patternFill>
                  <bgColor rgb="FFE74C3C"/>
                </patternFill>
              </fill>
            </x14:dxf>
          </x14:cfRule>
          <xm:sqref>H46</xm:sqref>
        </x14:conditionalFormatting>
        <x14:conditionalFormatting xmlns:xm="http://schemas.microsoft.com/office/excel/2006/main">
          <x14:cfRule type="cellIs" priority="536" operator="equal" id="{CC85A3AC-3428-47EF-86CB-419E9100FC0B}">
            <xm:f>Values!$A$8</xm:f>
            <x14:dxf>
              <fill>
                <patternFill>
                  <bgColor rgb="FF27AE60"/>
                </patternFill>
              </fill>
            </x14:dxf>
          </x14:cfRule>
          <x14:cfRule type="cellIs" priority="537" operator="equal" id="{4A625418-AD2A-4096-9036-7C5C94444138}">
            <xm:f>Values!$A$7</xm:f>
            <x14:dxf>
              <fill>
                <patternFill>
                  <bgColor rgb="FFF1C40F"/>
                </patternFill>
              </fill>
            </x14:dxf>
          </x14:cfRule>
          <x14:cfRule type="cellIs" priority="538" operator="equal" id="{0E5E5B66-657F-4908-8FF6-1C69457C4A1E}">
            <xm:f>Values!$A$6</xm:f>
            <x14:dxf>
              <fill>
                <patternFill>
                  <bgColor rgb="FFF39C12"/>
                </patternFill>
              </fill>
            </x14:dxf>
          </x14:cfRule>
          <x14:cfRule type="cellIs" priority="539" operator="equal" id="{1609AD68-7A9A-40CD-9E85-DD841E1281DF}">
            <xm:f>Values!$A$5</xm:f>
            <x14:dxf>
              <fill>
                <patternFill>
                  <bgColor rgb="FFE67E22"/>
                </patternFill>
              </fill>
            </x14:dxf>
          </x14:cfRule>
          <x14:cfRule type="cellIs" priority="540" operator="equal" id="{4E7BAC4B-773C-404C-A348-10BC91AABBEE}">
            <xm:f>Values!$A$4</xm:f>
            <x14:dxf>
              <fill>
                <patternFill>
                  <bgColor rgb="FFE74C3C"/>
                </patternFill>
              </fill>
            </x14:dxf>
          </x14:cfRule>
          <xm:sqref>G45</xm:sqref>
        </x14:conditionalFormatting>
        <x14:conditionalFormatting xmlns:xm="http://schemas.microsoft.com/office/excel/2006/main">
          <x14:cfRule type="cellIs" priority="531" operator="equal" id="{845619C0-4E55-4CB9-969C-7D0DF9F03ED6}">
            <xm:f>Values!$A$15</xm:f>
            <x14:dxf>
              <fill>
                <patternFill>
                  <bgColor rgb="FF27AE60"/>
                </patternFill>
              </fill>
            </x14:dxf>
          </x14:cfRule>
          <x14:cfRule type="cellIs" priority="532" operator="equal" id="{18777445-E7C0-4961-99F1-44C4A3B7306D}">
            <xm:f>Values!$A$14</xm:f>
            <x14:dxf>
              <fill>
                <patternFill>
                  <bgColor rgb="FFF1C40F"/>
                </patternFill>
              </fill>
            </x14:dxf>
          </x14:cfRule>
          <x14:cfRule type="cellIs" priority="533" operator="equal" id="{0EF8F98E-362F-47CB-A35C-02BD9B961011}">
            <xm:f>Values!$A$13</xm:f>
            <x14:dxf>
              <fill>
                <patternFill>
                  <bgColor rgb="FFF39C12"/>
                </patternFill>
              </fill>
            </x14:dxf>
          </x14:cfRule>
          <x14:cfRule type="cellIs" priority="534" operator="equal" id="{4FCD266B-9B71-443A-A153-BB8B6FEC92E6}">
            <xm:f>Values!$A$12</xm:f>
            <x14:dxf>
              <fill>
                <patternFill>
                  <bgColor rgb="FFE67E22"/>
                </patternFill>
              </fill>
            </x14:dxf>
          </x14:cfRule>
          <x14:cfRule type="cellIs" priority="535" operator="equal" id="{6608244E-5F09-432A-9054-F7334FF99BE4}">
            <xm:f>Values!$A$11</xm:f>
            <x14:dxf>
              <fill>
                <patternFill>
                  <bgColor rgb="FFE74C3C"/>
                </patternFill>
              </fill>
            </x14:dxf>
          </x14:cfRule>
          <xm:sqref>H45</xm:sqref>
        </x14:conditionalFormatting>
        <x14:conditionalFormatting xmlns:xm="http://schemas.microsoft.com/office/excel/2006/main">
          <x14:cfRule type="cellIs" priority="526" operator="equal" id="{B786943D-C055-4BAD-8B7A-BA878BA6E329}">
            <xm:f>Values!$A$8</xm:f>
            <x14:dxf>
              <fill>
                <patternFill>
                  <bgColor rgb="FF27AE60"/>
                </patternFill>
              </fill>
            </x14:dxf>
          </x14:cfRule>
          <x14:cfRule type="cellIs" priority="527" operator="equal" id="{3717BAE8-4E77-4FBA-8411-F8A4CD1A6B02}">
            <xm:f>Values!$A$7</xm:f>
            <x14:dxf>
              <fill>
                <patternFill>
                  <bgColor rgb="FFF1C40F"/>
                </patternFill>
              </fill>
            </x14:dxf>
          </x14:cfRule>
          <x14:cfRule type="cellIs" priority="528" operator="equal" id="{88ABBAC3-EE97-4166-8651-17247C6C8E7B}">
            <xm:f>Values!$A$6</xm:f>
            <x14:dxf>
              <fill>
                <patternFill>
                  <bgColor rgb="FFF39C12"/>
                </patternFill>
              </fill>
            </x14:dxf>
          </x14:cfRule>
          <x14:cfRule type="cellIs" priority="529" operator="equal" id="{821E79A3-4244-43DF-A527-BEF86BAB4599}">
            <xm:f>Values!$A$5</xm:f>
            <x14:dxf>
              <fill>
                <patternFill>
                  <bgColor rgb="FFE67E22"/>
                </patternFill>
              </fill>
            </x14:dxf>
          </x14:cfRule>
          <x14:cfRule type="cellIs" priority="530" operator="equal" id="{6F4BD58E-DE7F-4D58-AA6B-65F001F2E0AE}">
            <xm:f>Values!$A$4</xm:f>
            <x14:dxf>
              <fill>
                <patternFill>
                  <bgColor rgb="FFE74C3C"/>
                </patternFill>
              </fill>
            </x14:dxf>
          </x14:cfRule>
          <xm:sqref>G44</xm:sqref>
        </x14:conditionalFormatting>
        <x14:conditionalFormatting xmlns:xm="http://schemas.microsoft.com/office/excel/2006/main">
          <x14:cfRule type="cellIs" priority="521" operator="equal" id="{91797B3D-B074-4AB4-8CB7-D04A7A70BFDE}">
            <xm:f>Values!$A$15</xm:f>
            <x14:dxf>
              <fill>
                <patternFill>
                  <bgColor rgb="FF27AE60"/>
                </patternFill>
              </fill>
            </x14:dxf>
          </x14:cfRule>
          <x14:cfRule type="cellIs" priority="522" operator="equal" id="{FA1946FA-08A1-4342-9736-6C4133392DDF}">
            <xm:f>Values!$A$14</xm:f>
            <x14:dxf>
              <fill>
                <patternFill>
                  <bgColor rgb="FFF1C40F"/>
                </patternFill>
              </fill>
            </x14:dxf>
          </x14:cfRule>
          <x14:cfRule type="cellIs" priority="523" operator="equal" id="{63AE7AFF-C443-474D-A65C-DC58AD18EF71}">
            <xm:f>Values!$A$13</xm:f>
            <x14:dxf>
              <fill>
                <patternFill>
                  <bgColor rgb="FFF39C12"/>
                </patternFill>
              </fill>
            </x14:dxf>
          </x14:cfRule>
          <x14:cfRule type="cellIs" priority="524" operator="equal" id="{63C02DCB-6909-4CD5-8458-8FF9A0ADCEFF}">
            <xm:f>Values!$A$12</xm:f>
            <x14:dxf>
              <fill>
                <patternFill>
                  <bgColor rgb="FFE67E22"/>
                </patternFill>
              </fill>
            </x14:dxf>
          </x14:cfRule>
          <x14:cfRule type="cellIs" priority="525" operator="equal" id="{B8193B86-E83C-4E98-B6CA-41EADC8C38BD}">
            <xm:f>Values!$A$11</xm:f>
            <x14:dxf>
              <fill>
                <patternFill>
                  <bgColor rgb="FFE74C3C"/>
                </patternFill>
              </fill>
            </x14:dxf>
          </x14:cfRule>
          <xm:sqref>H44</xm:sqref>
        </x14:conditionalFormatting>
        <x14:conditionalFormatting xmlns:xm="http://schemas.microsoft.com/office/excel/2006/main">
          <x14:cfRule type="cellIs" priority="516" operator="equal" id="{A33305EC-8E54-4CE6-B618-267A8BEF50DC}">
            <xm:f>Values!$A$8</xm:f>
            <x14:dxf>
              <fill>
                <patternFill>
                  <bgColor rgb="FF27AE60"/>
                </patternFill>
              </fill>
            </x14:dxf>
          </x14:cfRule>
          <x14:cfRule type="cellIs" priority="517" operator="equal" id="{C825D253-52F0-48F5-AB82-FBB1372C7D06}">
            <xm:f>Values!$A$7</xm:f>
            <x14:dxf>
              <fill>
                <patternFill>
                  <bgColor rgb="FFF1C40F"/>
                </patternFill>
              </fill>
            </x14:dxf>
          </x14:cfRule>
          <x14:cfRule type="cellIs" priority="518" operator="equal" id="{9A95E4B4-5C17-4DB4-80E6-1FC51A581CCF}">
            <xm:f>Values!$A$6</xm:f>
            <x14:dxf>
              <fill>
                <patternFill>
                  <bgColor rgb="FFF39C12"/>
                </patternFill>
              </fill>
            </x14:dxf>
          </x14:cfRule>
          <x14:cfRule type="cellIs" priority="519" operator="equal" id="{4D937D3F-00DE-4D7B-8EC0-8D74917FD92C}">
            <xm:f>Values!$A$5</xm:f>
            <x14:dxf>
              <fill>
                <patternFill>
                  <bgColor rgb="FFE67E22"/>
                </patternFill>
              </fill>
            </x14:dxf>
          </x14:cfRule>
          <x14:cfRule type="cellIs" priority="520" operator="equal" id="{CBEEF7F6-4544-424E-A6EE-5AFECB15EE29}">
            <xm:f>Values!$A$4</xm:f>
            <x14:dxf>
              <fill>
                <patternFill>
                  <bgColor rgb="FFE74C3C"/>
                </patternFill>
              </fill>
            </x14:dxf>
          </x14:cfRule>
          <xm:sqref>G43</xm:sqref>
        </x14:conditionalFormatting>
        <x14:conditionalFormatting xmlns:xm="http://schemas.microsoft.com/office/excel/2006/main">
          <x14:cfRule type="cellIs" priority="511" operator="equal" id="{3582AFE2-0836-4369-ACAF-BAAE4A1FC239}">
            <xm:f>Values!$A$15</xm:f>
            <x14:dxf>
              <fill>
                <patternFill>
                  <bgColor rgb="FF27AE60"/>
                </patternFill>
              </fill>
            </x14:dxf>
          </x14:cfRule>
          <x14:cfRule type="cellIs" priority="512" operator="equal" id="{30FB71AA-E348-49F8-A8DA-AEACE794804E}">
            <xm:f>Values!$A$14</xm:f>
            <x14:dxf>
              <fill>
                <patternFill>
                  <bgColor rgb="FFF1C40F"/>
                </patternFill>
              </fill>
            </x14:dxf>
          </x14:cfRule>
          <x14:cfRule type="cellIs" priority="513" operator="equal" id="{B5B95624-E1FF-4F10-AC65-B9B2DD67B69D}">
            <xm:f>Values!$A$13</xm:f>
            <x14:dxf>
              <fill>
                <patternFill>
                  <bgColor rgb="FFF39C12"/>
                </patternFill>
              </fill>
            </x14:dxf>
          </x14:cfRule>
          <x14:cfRule type="cellIs" priority="514" operator="equal" id="{B603F607-D3CC-4A64-A0A4-000DCEB2855E}">
            <xm:f>Values!$A$12</xm:f>
            <x14:dxf>
              <fill>
                <patternFill>
                  <bgColor rgb="FFE67E22"/>
                </patternFill>
              </fill>
            </x14:dxf>
          </x14:cfRule>
          <x14:cfRule type="cellIs" priority="515" operator="equal" id="{FE9C6932-71AA-41D1-8556-674A598D7EB5}">
            <xm:f>Values!$A$11</xm:f>
            <x14:dxf>
              <fill>
                <patternFill>
                  <bgColor rgb="FFE74C3C"/>
                </patternFill>
              </fill>
            </x14:dxf>
          </x14:cfRule>
          <xm:sqref>H43</xm:sqref>
        </x14:conditionalFormatting>
        <x14:conditionalFormatting xmlns:xm="http://schemas.microsoft.com/office/excel/2006/main">
          <x14:cfRule type="cellIs" priority="506" operator="equal" id="{3405FD6D-C534-4E6D-BB66-EC3D2B715771}">
            <xm:f>Values!$A$8</xm:f>
            <x14:dxf>
              <fill>
                <patternFill>
                  <bgColor rgb="FF27AE60"/>
                </patternFill>
              </fill>
            </x14:dxf>
          </x14:cfRule>
          <x14:cfRule type="cellIs" priority="507" operator="equal" id="{6573B0DB-13FA-448A-B042-B401DBD0F8D6}">
            <xm:f>Values!$A$7</xm:f>
            <x14:dxf>
              <fill>
                <patternFill>
                  <bgColor rgb="FFF1C40F"/>
                </patternFill>
              </fill>
            </x14:dxf>
          </x14:cfRule>
          <x14:cfRule type="cellIs" priority="508" operator="equal" id="{CE9A357F-448B-4ECC-8C58-11F790763838}">
            <xm:f>Values!$A$6</xm:f>
            <x14:dxf>
              <fill>
                <patternFill>
                  <bgColor rgb="FFF39C12"/>
                </patternFill>
              </fill>
            </x14:dxf>
          </x14:cfRule>
          <x14:cfRule type="cellIs" priority="509" operator="equal" id="{F1D96D34-FEC3-41A4-9868-EBC820FEDA72}">
            <xm:f>Values!$A$5</xm:f>
            <x14:dxf>
              <fill>
                <patternFill>
                  <bgColor rgb="FFE67E22"/>
                </patternFill>
              </fill>
            </x14:dxf>
          </x14:cfRule>
          <x14:cfRule type="cellIs" priority="510" operator="equal" id="{8B59AC46-205A-4168-8F6F-133523CB8707}">
            <xm:f>Values!$A$4</xm:f>
            <x14:dxf>
              <fill>
                <patternFill>
                  <bgColor rgb="FFE74C3C"/>
                </patternFill>
              </fill>
            </x14:dxf>
          </x14:cfRule>
          <xm:sqref>G42</xm:sqref>
        </x14:conditionalFormatting>
        <x14:conditionalFormatting xmlns:xm="http://schemas.microsoft.com/office/excel/2006/main">
          <x14:cfRule type="cellIs" priority="501" operator="equal" id="{F730583F-92F2-40FD-9F12-DA5560682F56}">
            <xm:f>Values!$A$15</xm:f>
            <x14:dxf>
              <fill>
                <patternFill>
                  <bgColor rgb="FF27AE60"/>
                </patternFill>
              </fill>
            </x14:dxf>
          </x14:cfRule>
          <x14:cfRule type="cellIs" priority="502" operator="equal" id="{E0587781-86E1-4AE7-B6F1-5778A9F352AE}">
            <xm:f>Values!$A$14</xm:f>
            <x14:dxf>
              <fill>
                <patternFill>
                  <bgColor rgb="FFF1C40F"/>
                </patternFill>
              </fill>
            </x14:dxf>
          </x14:cfRule>
          <x14:cfRule type="cellIs" priority="503" operator="equal" id="{9CCB8A37-76B7-49BD-AA44-474966A2B22A}">
            <xm:f>Values!$A$13</xm:f>
            <x14:dxf>
              <fill>
                <patternFill>
                  <bgColor rgb="FFF39C12"/>
                </patternFill>
              </fill>
            </x14:dxf>
          </x14:cfRule>
          <x14:cfRule type="cellIs" priority="504" operator="equal" id="{5BF0B4E3-AA80-4CC6-8E26-0C698A5AEC5B}">
            <xm:f>Values!$A$12</xm:f>
            <x14:dxf>
              <fill>
                <patternFill>
                  <bgColor rgb="FFE67E22"/>
                </patternFill>
              </fill>
            </x14:dxf>
          </x14:cfRule>
          <x14:cfRule type="cellIs" priority="505" operator="equal" id="{4FA7589C-2A0F-4EF5-910B-D003F6751957}">
            <xm:f>Values!$A$11</xm:f>
            <x14:dxf>
              <fill>
                <patternFill>
                  <bgColor rgb="FFE74C3C"/>
                </patternFill>
              </fill>
            </x14:dxf>
          </x14:cfRule>
          <xm:sqref>H42</xm:sqref>
        </x14:conditionalFormatting>
        <x14:conditionalFormatting xmlns:xm="http://schemas.microsoft.com/office/excel/2006/main">
          <x14:cfRule type="cellIs" priority="496" operator="equal" id="{35B4E4E9-D828-42FC-87C2-96DEAC1E27E6}">
            <xm:f>Values!$A$8</xm:f>
            <x14:dxf>
              <fill>
                <patternFill>
                  <bgColor rgb="FF27AE60"/>
                </patternFill>
              </fill>
            </x14:dxf>
          </x14:cfRule>
          <x14:cfRule type="cellIs" priority="497" operator="equal" id="{D4A1E8FF-D384-4155-9C52-E3AF892DF885}">
            <xm:f>Values!$A$7</xm:f>
            <x14:dxf>
              <fill>
                <patternFill>
                  <bgColor rgb="FFF1C40F"/>
                </patternFill>
              </fill>
            </x14:dxf>
          </x14:cfRule>
          <x14:cfRule type="cellIs" priority="498" operator="equal" id="{1BBFF014-0F25-4651-9951-E3CA6FE57F52}">
            <xm:f>Values!$A$6</xm:f>
            <x14:dxf>
              <fill>
                <patternFill>
                  <bgColor rgb="FFF39C12"/>
                </patternFill>
              </fill>
            </x14:dxf>
          </x14:cfRule>
          <x14:cfRule type="cellIs" priority="499" operator="equal" id="{ADDCD94F-7672-4353-B0A2-014D653C3212}">
            <xm:f>Values!$A$5</xm:f>
            <x14:dxf>
              <fill>
                <patternFill>
                  <bgColor rgb="FFE67E22"/>
                </patternFill>
              </fill>
            </x14:dxf>
          </x14:cfRule>
          <x14:cfRule type="cellIs" priority="500" operator="equal" id="{508CF7DF-2053-4335-B8CA-6398ADE988E5}">
            <xm:f>Values!$A$4</xm:f>
            <x14:dxf>
              <fill>
                <patternFill>
                  <bgColor rgb="FFE74C3C"/>
                </patternFill>
              </fill>
            </x14:dxf>
          </x14:cfRule>
          <xm:sqref>G41</xm:sqref>
        </x14:conditionalFormatting>
        <x14:conditionalFormatting xmlns:xm="http://schemas.microsoft.com/office/excel/2006/main">
          <x14:cfRule type="cellIs" priority="491" operator="equal" id="{590FA022-0075-4426-9ACA-37302EAB0ED2}">
            <xm:f>Values!$A$15</xm:f>
            <x14:dxf>
              <fill>
                <patternFill>
                  <bgColor rgb="FF27AE60"/>
                </patternFill>
              </fill>
            </x14:dxf>
          </x14:cfRule>
          <x14:cfRule type="cellIs" priority="492" operator="equal" id="{CCA255B6-0856-4697-8E9B-BAC57BF21D10}">
            <xm:f>Values!$A$14</xm:f>
            <x14:dxf>
              <fill>
                <patternFill>
                  <bgColor rgb="FFF1C40F"/>
                </patternFill>
              </fill>
            </x14:dxf>
          </x14:cfRule>
          <x14:cfRule type="cellIs" priority="493" operator="equal" id="{02F8629D-20EF-4F57-AD45-1EAC604BF6C3}">
            <xm:f>Values!$A$13</xm:f>
            <x14:dxf>
              <fill>
                <patternFill>
                  <bgColor rgb="FFF39C12"/>
                </patternFill>
              </fill>
            </x14:dxf>
          </x14:cfRule>
          <x14:cfRule type="cellIs" priority="494" operator="equal" id="{580BE6A8-0CFD-4472-B0E9-E837AA426488}">
            <xm:f>Values!$A$12</xm:f>
            <x14:dxf>
              <fill>
                <patternFill>
                  <bgColor rgb="FFE67E22"/>
                </patternFill>
              </fill>
            </x14:dxf>
          </x14:cfRule>
          <x14:cfRule type="cellIs" priority="495" operator="equal" id="{1A87187F-947C-4D7E-9ECA-1E1D9BAE45F5}">
            <xm:f>Values!$A$11</xm:f>
            <x14:dxf>
              <fill>
                <patternFill>
                  <bgColor rgb="FFE74C3C"/>
                </patternFill>
              </fill>
            </x14:dxf>
          </x14:cfRule>
          <xm:sqref>H41</xm:sqref>
        </x14:conditionalFormatting>
        <x14:conditionalFormatting xmlns:xm="http://schemas.microsoft.com/office/excel/2006/main">
          <x14:cfRule type="cellIs" priority="486" operator="equal" id="{A45D3260-9A9A-41B1-B71B-FA95A4AA4938}">
            <xm:f>Values!$A$8</xm:f>
            <x14:dxf>
              <fill>
                <patternFill>
                  <bgColor rgb="FF27AE60"/>
                </patternFill>
              </fill>
            </x14:dxf>
          </x14:cfRule>
          <x14:cfRule type="cellIs" priority="487" operator="equal" id="{D7DE946E-C889-42A5-873F-4F92E0893B6E}">
            <xm:f>Values!$A$7</xm:f>
            <x14:dxf>
              <fill>
                <patternFill>
                  <bgColor rgb="FFF1C40F"/>
                </patternFill>
              </fill>
            </x14:dxf>
          </x14:cfRule>
          <x14:cfRule type="cellIs" priority="488" operator="equal" id="{931AC927-8412-49EA-B2D4-859FE858F344}">
            <xm:f>Values!$A$6</xm:f>
            <x14:dxf>
              <fill>
                <patternFill>
                  <bgColor rgb="FFF39C12"/>
                </patternFill>
              </fill>
            </x14:dxf>
          </x14:cfRule>
          <x14:cfRule type="cellIs" priority="489" operator="equal" id="{A99F774C-DAA0-4909-AEEA-449834A737F1}">
            <xm:f>Values!$A$5</xm:f>
            <x14:dxf>
              <fill>
                <patternFill>
                  <bgColor rgb="FFE67E22"/>
                </patternFill>
              </fill>
            </x14:dxf>
          </x14:cfRule>
          <x14:cfRule type="cellIs" priority="490" operator="equal" id="{70F0AF40-6E96-4FA1-AD7D-C85366DC3E79}">
            <xm:f>Values!$A$4</xm:f>
            <x14:dxf>
              <fill>
                <patternFill>
                  <bgColor rgb="FFE74C3C"/>
                </patternFill>
              </fill>
            </x14:dxf>
          </x14:cfRule>
          <xm:sqref>G40</xm:sqref>
        </x14:conditionalFormatting>
        <x14:conditionalFormatting xmlns:xm="http://schemas.microsoft.com/office/excel/2006/main">
          <x14:cfRule type="cellIs" priority="481" operator="equal" id="{B2A2B05B-622C-4D9B-9CBC-C75C7E5ABC7B}">
            <xm:f>Values!$A$15</xm:f>
            <x14:dxf>
              <fill>
                <patternFill>
                  <bgColor rgb="FF27AE60"/>
                </patternFill>
              </fill>
            </x14:dxf>
          </x14:cfRule>
          <x14:cfRule type="cellIs" priority="482" operator="equal" id="{8E286503-FE2D-4B09-BCEC-8A3D93E1A486}">
            <xm:f>Values!$A$14</xm:f>
            <x14:dxf>
              <fill>
                <patternFill>
                  <bgColor rgb="FFF1C40F"/>
                </patternFill>
              </fill>
            </x14:dxf>
          </x14:cfRule>
          <x14:cfRule type="cellIs" priority="483" operator="equal" id="{E05C87D0-6A1C-4F38-8292-18532AEBCAAA}">
            <xm:f>Values!$A$13</xm:f>
            <x14:dxf>
              <fill>
                <patternFill>
                  <bgColor rgb="FFF39C12"/>
                </patternFill>
              </fill>
            </x14:dxf>
          </x14:cfRule>
          <x14:cfRule type="cellIs" priority="484" operator="equal" id="{BD418917-D59E-494B-87EB-4D0D4438873E}">
            <xm:f>Values!$A$12</xm:f>
            <x14:dxf>
              <fill>
                <patternFill>
                  <bgColor rgb="FFE67E22"/>
                </patternFill>
              </fill>
            </x14:dxf>
          </x14:cfRule>
          <x14:cfRule type="cellIs" priority="485" operator="equal" id="{DB5E88A6-CF67-4C4B-8AC7-2EAFAC7A21F6}">
            <xm:f>Values!$A$11</xm:f>
            <x14:dxf>
              <fill>
                <patternFill>
                  <bgColor rgb="FFE74C3C"/>
                </patternFill>
              </fill>
            </x14:dxf>
          </x14:cfRule>
          <xm:sqref>H40</xm:sqref>
        </x14:conditionalFormatting>
        <x14:conditionalFormatting xmlns:xm="http://schemas.microsoft.com/office/excel/2006/main">
          <x14:cfRule type="cellIs" priority="476" operator="equal" id="{DCE48A9B-B7EB-4622-A385-4677BB7ADF4F}">
            <xm:f>Values!$A$8</xm:f>
            <x14:dxf>
              <fill>
                <patternFill>
                  <bgColor rgb="FF27AE60"/>
                </patternFill>
              </fill>
            </x14:dxf>
          </x14:cfRule>
          <x14:cfRule type="cellIs" priority="477" operator="equal" id="{B4C187F5-5292-4874-9A10-4D8DB54E6816}">
            <xm:f>Values!$A$7</xm:f>
            <x14:dxf>
              <fill>
                <patternFill>
                  <bgColor rgb="FFF1C40F"/>
                </patternFill>
              </fill>
            </x14:dxf>
          </x14:cfRule>
          <x14:cfRule type="cellIs" priority="478" operator="equal" id="{ED7A1412-BCE3-45B8-942A-D96333E31CD8}">
            <xm:f>Values!$A$6</xm:f>
            <x14:dxf>
              <fill>
                <patternFill>
                  <bgColor rgb="FFF39C12"/>
                </patternFill>
              </fill>
            </x14:dxf>
          </x14:cfRule>
          <x14:cfRule type="cellIs" priority="479" operator="equal" id="{EF79462D-28A7-46B7-8BF0-476880792B14}">
            <xm:f>Values!$A$5</xm:f>
            <x14:dxf>
              <fill>
                <patternFill>
                  <bgColor rgb="FFE67E22"/>
                </patternFill>
              </fill>
            </x14:dxf>
          </x14:cfRule>
          <x14:cfRule type="cellIs" priority="480" operator="equal" id="{D3228FAC-C831-4746-9065-BA621223723A}">
            <xm:f>Values!$A$4</xm:f>
            <x14:dxf>
              <fill>
                <patternFill>
                  <bgColor rgb="FFE74C3C"/>
                </patternFill>
              </fill>
            </x14:dxf>
          </x14:cfRule>
          <xm:sqref>G59</xm:sqref>
        </x14:conditionalFormatting>
        <x14:conditionalFormatting xmlns:xm="http://schemas.microsoft.com/office/excel/2006/main">
          <x14:cfRule type="cellIs" priority="471" operator="equal" id="{9155A16A-3A97-4BE4-A835-43154CD34B47}">
            <xm:f>Values!$A$15</xm:f>
            <x14:dxf>
              <fill>
                <patternFill>
                  <bgColor rgb="FF27AE60"/>
                </patternFill>
              </fill>
            </x14:dxf>
          </x14:cfRule>
          <x14:cfRule type="cellIs" priority="472" operator="equal" id="{5009B622-3AEB-4FB4-8737-4700780961E5}">
            <xm:f>Values!$A$14</xm:f>
            <x14:dxf>
              <fill>
                <patternFill>
                  <bgColor rgb="FFF1C40F"/>
                </patternFill>
              </fill>
            </x14:dxf>
          </x14:cfRule>
          <x14:cfRule type="cellIs" priority="473" operator="equal" id="{892B4EFD-2FF5-401E-89EA-D83D85250A6A}">
            <xm:f>Values!$A$13</xm:f>
            <x14:dxf>
              <fill>
                <patternFill>
                  <bgColor rgb="FFF39C12"/>
                </patternFill>
              </fill>
            </x14:dxf>
          </x14:cfRule>
          <x14:cfRule type="cellIs" priority="474" operator="equal" id="{7E634697-F057-4257-AAAD-4D4C3C686BD7}">
            <xm:f>Values!$A$12</xm:f>
            <x14:dxf>
              <fill>
                <patternFill>
                  <bgColor rgb="FFE67E22"/>
                </patternFill>
              </fill>
            </x14:dxf>
          </x14:cfRule>
          <x14:cfRule type="cellIs" priority="475" operator="equal" id="{F45657C5-F111-4FEF-947E-0A600D037BC0}">
            <xm:f>Values!$A$11</xm:f>
            <x14:dxf>
              <fill>
                <patternFill>
                  <bgColor rgb="FFE74C3C"/>
                </patternFill>
              </fill>
            </x14:dxf>
          </x14:cfRule>
          <xm:sqref>H59</xm:sqref>
        </x14:conditionalFormatting>
        <x14:conditionalFormatting xmlns:xm="http://schemas.microsoft.com/office/excel/2006/main">
          <x14:cfRule type="cellIs" priority="466" operator="equal" id="{8F346690-A4CF-4FB7-A07A-100DADD7F48C}">
            <xm:f>Values!$A$8</xm:f>
            <x14:dxf>
              <fill>
                <patternFill>
                  <bgColor rgb="FF27AE60"/>
                </patternFill>
              </fill>
            </x14:dxf>
          </x14:cfRule>
          <x14:cfRule type="cellIs" priority="467" operator="equal" id="{503CFDB1-15F9-491D-AF52-DB7C7EEDEC78}">
            <xm:f>Values!$A$7</xm:f>
            <x14:dxf>
              <fill>
                <patternFill>
                  <bgColor rgb="FFF1C40F"/>
                </patternFill>
              </fill>
            </x14:dxf>
          </x14:cfRule>
          <x14:cfRule type="cellIs" priority="468" operator="equal" id="{1ADB086E-5699-4DCD-990F-25E32A7547A1}">
            <xm:f>Values!$A$6</xm:f>
            <x14:dxf>
              <fill>
                <patternFill>
                  <bgColor rgb="FFF39C12"/>
                </patternFill>
              </fill>
            </x14:dxf>
          </x14:cfRule>
          <x14:cfRule type="cellIs" priority="469" operator="equal" id="{41E8B08C-0171-46BF-98CB-6B0CBC371AB1}">
            <xm:f>Values!$A$5</xm:f>
            <x14:dxf>
              <fill>
                <patternFill>
                  <bgColor rgb="FFE67E22"/>
                </patternFill>
              </fill>
            </x14:dxf>
          </x14:cfRule>
          <x14:cfRule type="cellIs" priority="470" operator="equal" id="{B26741F7-66AF-4CE9-8E72-01E542E6AD69}">
            <xm:f>Values!$A$4</xm:f>
            <x14:dxf>
              <fill>
                <patternFill>
                  <bgColor rgb="FFE74C3C"/>
                </patternFill>
              </fill>
            </x14:dxf>
          </x14:cfRule>
          <xm:sqref>G58</xm:sqref>
        </x14:conditionalFormatting>
        <x14:conditionalFormatting xmlns:xm="http://schemas.microsoft.com/office/excel/2006/main">
          <x14:cfRule type="cellIs" priority="461" operator="equal" id="{EFDEF92D-EA4F-4207-A6D0-4C7F8210D575}">
            <xm:f>Values!$A$15</xm:f>
            <x14:dxf>
              <fill>
                <patternFill>
                  <bgColor rgb="FF27AE60"/>
                </patternFill>
              </fill>
            </x14:dxf>
          </x14:cfRule>
          <x14:cfRule type="cellIs" priority="462" operator="equal" id="{790055BF-131D-484D-8A52-E4B937C669CC}">
            <xm:f>Values!$A$14</xm:f>
            <x14:dxf>
              <fill>
                <patternFill>
                  <bgColor rgb="FFF1C40F"/>
                </patternFill>
              </fill>
            </x14:dxf>
          </x14:cfRule>
          <x14:cfRule type="cellIs" priority="463" operator="equal" id="{DF0D3518-0170-4348-B49F-8EE6BAE792E3}">
            <xm:f>Values!$A$13</xm:f>
            <x14:dxf>
              <fill>
                <patternFill>
                  <bgColor rgb="FFF39C12"/>
                </patternFill>
              </fill>
            </x14:dxf>
          </x14:cfRule>
          <x14:cfRule type="cellIs" priority="464" operator="equal" id="{7031BF5D-6F2E-4F28-B54A-06CD8C281B0A}">
            <xm:f>Values!$A$12</xm:f>
            <x14:dxf>
              <fill>
                <patternFill>
                  <bgColor rgb="FFE67E22"/>
                </patternFill>
              </fill>
            </x14:dxf>
          </x14:cfRule>
          <x14:cfRule type="cellIs" priority="465" operator="equal" id="{00CDD91D-6A45-41EE-9F19-66EB0ED7868A}">
            <xm:f>Values!$A$11</xm:f>
            <x14:dxf>
              <fill>
                <patternFill>
                  <bgColor rgb="FFE74C3C"/>
                </patternFill>
              </fill>
            </x14:dxf>
          </x14:cfRule>
          <xm:sqref>H58</xm:sqref>
        </x14:conditionalFormatting>
        <x14:conditionalFormatting xmlns:xm="http://schemas.microsoft.com/office/excel/2006/main">
          <x14:cfRule type="cellIs" priority="456" operator="equal" id="{72EC7453-DAB0-4040-B7D9-D57F4C822B0A}">
            <xm:f>Values!$A$8</xm:f>
            <x14:dxf>
              <fill>
                <patternFill>
                  <bgColor rgb="FF27AE60"/>
                </patternFill>
              </fill>
            </x14:dxf>
          </x14:cfRule>
          <x14:cfRule type="cellIs" priority="457" operator="equal" id="{DC6A3772-4ECA-47BF-9969-DA9835C7BE73}">
            <xm:f>Values!$A$7</xm:f>
            <x14:dxf>
              <fill>
                <patternFill>
                  <bgColor rgb="FFF1C40F"/>
                </patternFill>
              </fill>
            </x14:dxf>
          </x14:cfRule>
          <x14:cfRule type="cellIs" priority="458" operator="equal" id="{0BC160CF-AAFB-45C6-9FF3-A4F1D94ADA87}">
            <xm:f>Values!$A$6</xm:f>
            <x14:dxf>
              <fill>
                <patternFill>
                  <bgColor rgb="FFF39C12"/>
                </patternFill>
              </fill>
            </x14:dxf>
          </x14:cfRule>
          <x14:cfRule type="cellIs" priority="459" operator="equal" id="{A9F2D8F5-6D46-4033-8B92-6EE0BA95251B}">
            <xm:f>Values!$A$5</xm:f>
            <x14:dxf>
              <fill>
                <patternFill>
                  <bgColor rgb="FFE67E22"/>
                </patternFill>
              </fill>
            </x14:dxf>
          </x14:cfRule>
          <x14:cfRule type="cellIs" priority="460" operator="equal" id="{6D34CA2A-6799-4E5A-8D4B-E83C146D208F}">
            <xm:f>Values!$A$4</xm:f>
            <x14:dxf>
              <fill>
                <patternFill>
                  <bgColor rgb="FFE74C3C"/>
                </patternFill>
              </fill>
            </x14:dxf>
          </x14:cfRule>
          <xm:sqref>G47</xm:sqref>
        </x14:conditionalFormatting>
        <x14:conditionalFormatting xmlns:xm="http://schemas.microsoft.com/office/excel/2006/main">
          <x14:cfRule type="cellIs" priority="451" operator="equal" id="{13DB7AA8-24EA-4AEE-9466-E42EC746A883}">
            <xm:f>Values!$A$15</xm:f>
            <x14:dxf>
              <fill>
                <patternFill>
                  <bgColor rgb="FF27AE60"/>
                </patternFill>
              </fill>
            </x14:dxf>
          </x14:cfRule>
          <x14:cfRule type="cellIs" priority="452" operator="equal" id="{BF49AF18-DCF3-4A29-8DE2-D314229BFEBA}">
            <xm:f>Values!$A$14</xm:f>
            <x14:dxf>
              <fill>
                <patternFill>
                  <bgColor rgb="FFF1C40F"/>
                </patternFill>
              </fill>
            </x14:dxf>
          </x14:cfRule>
          <x14:cfRule type="cellIs" priority="453" operator="equal" id="{1A0B2DC4-85FA-4A78-953E-ABC97F1C88FD}">
            <xm:f>Values!$A$13</xm:f>
            <x14:dxf>
              <fill>
                <patternFill>
                  <bgColor rgb="FFF39C12"/>
                </patternFill>
              </fill>
            </x14:dxf>
          </x14:cfRule>
          <x14:cfRule type="cellIs" priority="454" operator="equal" id="{6043407B-A412-4D76-9E13-6E0CDBBCC96A}">
            <xm:f>Values!$A$12</xm:f>
            <x14:dxf>
              <fill>
                <patternFill>
                  <bgColor rgb="FFE67E22"/>
                </patternFill>
              </fill>
            </x14:dxf>
          </x14:cfRule>
          <x14:cfRule type="cellIs" priority="455" operator="equal" id="{049E8064-5050-4ED6-9268-80D4973DB265}">
            <xm:f>Values!$A$11</xm:f>
            <x14:dxf>
              <fill>
                <patternFill>
                  <bgColor rgb="FFE74C3C"/>
                </patternFill>
              </fill>
            </x14:dxf>
          </x14:cfRule>
          <xm:sqref>H47</xm:sqref>
        </x14:conditionalFormatting>
        <x14:conditionalFormatting xmlns:xm="http://schemas.microsoft.com/office/excel/2006/main">
          <x14:cfRule type="cellIs" priority="446" operator="equal" id="{CA6E671D-31BA-4436-840B-A851B42F7ACB}">
            <xm:f>Values!$A$8</xm:f>
            <x14:dxf>
              <fill>
                <patternFill>
                  <bgColor rgb="FF27AE60"/>
                </patternFill>
              </fill>
            </x14:dxf>
          </x14:cfRule>
          <x14:cfRule type="cellIs" priority="447" operator="equal" id="{C7C6F48E-3AA9-4DA4-B9DA-68CC06D8C3DB}">
            <xm:f>Values!$A$7</xm:f>
            <x14:dxf>
              <fill>
                <patternFill>
                  <bgColor rgb="FFF1C40F"/>
                </patternFill>
              </fill>
            </x14:dxf>
          </x14:cfRule>
          <x14:cfRule type="cellIs" priority="448" operator="equal" id="{7D99B44D-C37A-4D44-945E-2C1C01D64DE5}">
            <xm:f>Values!$A$6</xm:f>
            <x14:dxf>
              <fill>
                <patternFill>
                  <bgColor rgb="FFF39C12"/>
                </patternFill>
              </fill>
            </x14:dxf>
          </x14:cfRule>
          <x14:cfRule type="cellIs" priority="449" operator="equal" id="{9B8B8A3C-8756-4405-B963-F97855EBB2F1}">
            <xm:f>Values!$A$5</xm:f>
            <x14:dxf>
              <fill>
                <patternFill>
                  <bgColor rgb="FFE67E22"/>
                </patternFill>
              </fill>
            </x14:dxf>
          </x14:cfRule>
          <x14:cfRule type="cellIs" priority="450" operator="equal" id="{3AE80CCD-0C1A-4537-9653-6D0B7196BBB6}">
            <xm:f>Values!$A$4</xm:f>
            <x14:dxf>
              <fill>
                <patternFill>
                  <bgColor rgb="FFE74C3C"/>
                </patternFill>
              </fill>
            </x14:dxf>
          </x14:cfRule>
          <xm:sqref>G57</xm:sqref>
        </x14:conditionalFormatting>
        <x14:conditionalFormatting xmlns:xm="http://schemas.microsoft.com/office/excel/2006/main">
          <x14:cfRule type="cellIs" priority="441" operator="equal" id="{23EAD78B-8443-493C-9403-FDC9A98F6C1B}">
            <xm:f>Values!$A$15</xm:f>
            <x14:dxf>
              <fill>
                <patternFill>
                  <bgColor rgb="FF27AE60"/>
                </patternFill>
              </fill>
            </x14:dxf>
          </x14:cfRule>
          <x14:cfRule type="cellIs" priority="442" operator="equal" id="{99D0C941-06DD-45E1-BA31-5A93335BFF7E}">
            <xm:f>Values!$A$14</xm:f>
            <x14:dxf>
              <fill>
                <patternFill>
                  <bgColor rgb="FFF1C40F"/>
                </patternFill>
              </fill>
            </x14:dxf>
          </x14:cfRule>
          <x14:cfRule type="cellIs" priority="443" operator="equal" id="{33D2DB3A-6BD9-40B3-8499-084B5AED6C1F}">
            <xm:f>Values!$A$13</xm:f>
            <x14:dxf>
              <fill>
                <patternFill>
                  <bgColor rgb="FFF39C12"/>
                </patternFill>
              </fill>
            </x14:dxf>
          </x14:cfRule>
          <x14:cfRule type="cellIs" priority="444" operator="equal" id="{299E2128-7B77-47D2-B082-08AD68BEA325}">
            <xm:f>Values!$A$12</xm:f>
            <x14:dxf>
              <fill>
                <patternFill>
                  <bgColor rgb="FFE67E22"/>
                </patternFill>
              </fill>
            </x14:dxf>
          </x14:cfRule>
          <x14:cfRule type="cellIs" priority="445" operator="equal" id="{A6174FA6-B5E2-432F-83E0-ADE5870AF1FF}">
            <xm:f>Values!$A$11</xm:f>
            <x14:dxf>
              <fill>
                <patternFill>
                  <bgColor rgb="FFE74C3C"/>
                </patternFill>
              </fill>
            </x14:dxf>
          </x14:cfRule>
          <xm:sqref>H57</xm:sqref>
        </x14:conditionalFormatting>
        <x14:conditionalFormatting xmlns:xm="http://schemas.microsoft.com/office/excel/2006/main">
          <x14:cfRule type="cellIs" priority="436" operator="equal" id="{3552D87E-3882-46A8-A164-199CFEFD84EF}">
            <xm:f>Values!$A$8</xm:f>
            <x14:dxf>
              <fill>
                <patternFill>
                  <bgColor rgb="FF27AE60"/>
                </patternFill>
              </fill>
            </x14:dxf>
          </x14:cfRule>
          <x14:cfRule type="cellIs" priority="437" operator="equal" id="{B1A5D982-FDBC-42BE-9270-FF28C803F1CC}">
            <xm:f>Values!$A$7</xm:f>
            <x14:dxf>
              <fill>
                <patternFill>
                  <bgColor rgb="FFF1C40F"/>
                </patternFill>
              </fill>
            </x14:dxf>
          </x14:cfRule>
          <x14:cfRule type="cellIs" priority="438" operator="equal" id="{7B98085F-04DE-4D51-8541-4980B0334FFB}">
            <xm:f>Values!$A$6</xm:f>
            <x14:dxf>
              <fill>
                <patternFill>
                  <bgColor rgb="FFF39C12"/>
                </patternFill>
              </fill>
            </x14:dxf>
          </x14:cfRule>
          <x14:cfRule type="cellIs" priority="439" operator="equal" id="{719354B2-9B87-4E41-9BA5-A6147514075C}">
            <xm:f>Values!$A$5</xm:f>
            <x14:dxf>
              <fill>
                <patternFill>
                  <bgColor rgb="FFE67E22"/>
                </patternFill>
              </fill>
            </x14:dxf>
          </x14:cfRule>
          <x14:cfRule type="cellIs" priority="440" operator="equal" id="{8E9C5FA2-7F74-4461-8275-42942D40FAB4}">
            <xm:f>Values!$A$4</xm:f>
            <x14:dxf>
              <fill>
                <patternFill>
                  <bgColor rgb="FFE74C3C"/>
                </patternFill>
              </fill>
            </x14:dxf>
          </x14:cfRule>
          <xm:sqref>G56</xm:sqref>
        </x14:conditionalFormatting>
        <x14:conditionalFormatting xmlns:xm="http://schemas.microsoft.com/office/excel/2006/main">
          <x14:cfRule type="cellIs" priority="431" operator="equal" id="{F81157D6-0C67-4E8D-9F2E-8C29A4E15E24}">
            <xm:f>Values!$A$15</xm:f>
            <x14:dxf>
              <fill>
                <patternFill>
                  <bgColor rgb="FF27AE60"/>
                </patternFill>
              </fill>
            </x14:dxf>
          </x14:cfRule>
          <x14:cfRule type="cellIs" priority="432" operator="equal" id="{B88C22CA-4F11-46B0-BF6B-5496308C7D04}">
            <xm:f>Values!$A$14</xm:f>
            <x14:dxf>
              <fill>
                <patternFill>
                  <bgColor rgb="FFF1C40F"/>
                </patternFill>
              </fill>
            </x14:dxf>
          </x14:cfRule>
          <x14:cfRule type="cellIs" priority="433" operator="equal" id="{AD5059CA-E857-47E7-981F-B3911EB8DA98}">
            <xm:f>Values!$A$13</xm:f>
            <x14:dxf>
              <fill>
                <patternFill>
                  <bgColor rgb="FFF39C12"/>
                </patternFill>
              </fill>
            </x14:dxf>
          </x14:cfRule>
          <x14:cfRule type="cellIs" priority="434" operator="equal" id="{DA1EB4F3-7765-4396-95DF-0556DA033E10}">
            <xm:f>Values!$A$12</xm:f>
            <x14:dxf>
              <fill>
                <patternFill>
                  <bgColor rgb="FFE67E22"/>
                </patternFill>
              </fill>
            </x14:dxf>
          </x14:cfRule>
          <x14:cfRule type="cellIs" priority="435" operator="equal" id="{AD97CEFC-755D-4517-BF86-06ABBCBB233F}">
            <xm:f>Values!$A$11</xm:f>
            <x14:dxf>
              <fill>
                <patternFill>
                  <bgColor rgb="FFE74C3C"/>
                </patternFill>
              </fill>
            </x14:dxf>
          </x14:cfRule>
          <xm:sqref>H56</xm:sqref>
        </x14:conditionalFormatting>
        <x14:conditionalFormatting xmlns:xm="http://schemas.microsoft.com/office/excel/2006/main">
          <x14:cfRule type="cellIs" priority="426" operator="equal" id="{C5E9F675-E81C-47C3-80A3-8AF0841C6AA4}">
            <xm:f>Values!$A$8</xm:f>
            <x14:dxf>
              <fill>
                <patternFill>
                  <bgColor rgb="FF27AE60"/>
                </patternFill>
              </fill>
            </x14:dxf>
          </x14:cfRule>
          <x14:cfRule type="cellIs" priority="427" operator="equal" id="{1B4196C1-1798-4AA8-B14C-E3FFAE1F8E75}">
            <xm:f>Values!$A$7</xm:f>
            <x14:dxf>
              <fill>
                <patternFill>
                  <bgColor rgb="FFF1C40F"/>
                </patternFill>
              </fill>
            </x14:dxf>
          </x14:cfRule>
          <x14:cfRule type="cellIs" priority="428" operator="equal" id="{7D37EE0E-B288-42ED-A53D-E126568A691D}">
            <xm:f>Values!$A$6</xm:f>
            <x14:dxf>
              <fill>
                <patternFill>
                  <bgColor rgb="FFF39C12"/>
                </patternFill>
              </fill>
            </x14:dxf>
          </x14:cfRule>
          <x14:cfRule type="cellIs" priority="429" operator="equal" id="{B7B24643-9BA8-43AC-8F5B-63460AC2995E}">
            <xm:f>Values!$A$5</xm:f>
            <x14:dxf>
              <fill>
                <patternFill>
                  <bgColor rgb="FFE67E22"/>
                </patternFill>
              </fill>
            </x14:dxf>
          </x14:cfRule>
          <x14:cfRule type="cellIs" priority="430" operator="equal" id="{B6BFC17D-00C8-44AC-8C56-FD94F6134342}">
            <xm:f>Values!$A$4</xm:f>
            <x14:dxf>
              <fill>
                <patternFill>
                  <bgColor rgb="FFE74C3C"/>
                </patternFill>
              </fill>
            </x14:dxf>
          </x14:cfRule>
          <xm:sqref>G55</xm:sqref>
        </x14:conditionalFormatting>
        <x14:conditionalFormatting xmlns:xm="http://schemas.microsoft.com/office/excel/2006/main">
          <x14:cfRule type="cellIs" priority="421" operator="equal" id="{16EEA2B7-F49B-4E13-A42C-726A1436A1E8}">
            <xm:f>Values!$A$15</xm:f>
            <x14:dxf>
              <fill>
                <patternFill>
                  <bgColor rgb="FF27AE60"/>
                </patternFill>
              </fill>
            </x14:dxf>
          </x14:cfRule>
          <x14:cfRule type="cellIs" priority="422" operator="equal" id="{2184634F-6C5F-48CD-B660-3A7E547C4D9A}">
            <xm:f>Values!$A$14</xm:f>
            <x14:dxf>
              <fill>
                <patternFill>
                  <bgColor rgb="FFF1C40F"/>
                </patternFill>
              </fill>
            </x14:dxf>
          </x14:cfRule>
          <x14:cfRule type="cellIs" priority="423" operator="equal" id="{29D7E1FE-D7FB-4D71-B60E-8CAC491497CD}">
            <xm:f>Values!$A$13</xm:f>
            <x14:dxf>
              <fill>
                <patternFill>
                  <bgColor rgb="FFF39C12"/>
                </patternFill>
              </fill>
            </x14:dxf>
          </x14:cfRule>
          <x14:cfRule type="cellIs" priority="424" operator="equal" id="{D967C913-00D6-4478-88E7-AD914EB1D78E}">
            <xm:f>Values!$A$12</xm:f>
            <x14:dxf>
              <fill>
                <patternFill>
                  <bgColor rgb="FFE67E22"/>
                </patternFill>
              </fill>
            </x14:dxf>
          </x14:cfRule>
          <x14:cfRule type="cellIs" priority="425" operator="equal" id="{A371F34B-F1CB-46CD-AA60-583CEF639953}">
            <xm:f>Values!$A$11</xm:f>
            <x14:dxf>
              <fill>
                <patternFill>
                  <bgColor rgb="FFE74C3C"/>
                </patternFill>
              </fill>
            </x14:dxf>
          </x14:cfRule>
          <xm:sqref>H55</xm:sqref>
        </x14:conditionalFormatting>
        <x14:conditionalFormatting xmlns:xm="http://schemas.microsoft.com/office/excel/2006/main">
          <x14:cfRule type="cellIs" priority="416" operator="equal" id="{4704FB7D-D6DB-41D0-BA42-37F1884CAA37}">
            <xm:f>Values!$A$8</xm:f>
            <x14:dxf>
              <fill>
                <patternFill>
                  <bgColor rgb="FF27AE60"/>
                </patternFill>
              </fill>
            </x14:dxf>
          </x14:cfRule>
          <x14:cfRule type="cellIs" priority="417" operator="equal" id="{B249029B-1782-4759-BAD0-A2A6EF458B3D}">
            <xm:f>Values!$A$7</xm:f>
            <x14:dxf>
              <fill>
                <patternFill>
                  <bgColor rgb="FFF1C40F"/>
                </patternFill>
              </fill>
            </x14:dxf>
          </x14:cfRule>
          <x14:cfRule type="cellIs" priority="418" operator="equal" id="{F480DCE0-653B-46D4-A9DE-037FED62DF24}">
            <xm:f>Values!$A$6</xm:f>
            <x14:dxf>
              <fill>
                <patternFill>
                  <bgColor rgb="FFF39C12"/>
                </patternFill>
              </fill>
            </x14:dxf>
          </x14:cfRule>
          <x14:cfRule type="cellIs" priority="419" operator="equal" id="{F62FA15E-0DA7-4A92-88A6-2391D5581939}">
            <xm:f>Values!$A$5</xm:f>
            <x14:dxf>
              <fill>
                <patternFill>
                  <bgColor rgb="FFE67E22"/>
                </patternFill>
              </fill>
            </x14:dxf>
          </x14:cfRule>
          <x14:cfRule type="cellIs" priority="420" operator="equal" id="{52B2A06C-BB3F-4520-A1EC-D20C9F732451}">
            <xm:f>Values!$A$4</xm:f>
            <x14:dxf>
              <fill>
                <patternFill>
                  <bgColor rgb="FFE74C3C"/>
                </patternFill>
              </fill>
            </x14:dxf>
          </x14:cfRule>
          <xm:sqref>G54</xm:sqref>
        </x14:conditionalFormatting>
        <x14:conditionalFormatting xmlns:xm="http://schemas.microsoft.com/office/excel/2006/main">
          <x14:cfRule type="cellIs" priority="411" operator="equal" id="{860C9C02-8CB1-4C66-8683-CE05B19B5EA6}">
            <xm:f>Values!$A$15</xm:f>
            <x14:dxf>
              <fill>
                <patternFill>
                  <bgColor rgb="FF27AE60"/>
                </patternFill>
              </fill>
            </x14:dxf>
          </x14:cfRule>
          <x14:cfRule type="cellIs" priority="412" operator="equal" id="{14D7EC14-FF71-4018-83B3-1C00A690457D}">
            <xm:f>Values!$A$14</xm:f>
            <x14:dxf>
              <fill>
                <patternFill>
                  <bgColor rgb="FFF1C40F"/>
                </patternFill>
              </fill>
            </x14:dxf>
          </x14:cfRule>
          <x14:cfRule type="cellIs" priority="413" operator="equal" id="{141549DF-783E-4881-A715-978086572F96}">
            <xm:f>Values!$A$13</xm:f>
            <x14:dxf>
              <fill>
                <patternFill>
                  <bgColor rgb="FFF39C12"/>
                </patternFill>
              </fill>
            </x14:dxf>
          </x14:cfRule>
          <x14:cfRule type="cellIs" priority="414" operator="equal" id="{FF662849-A966-4659-ACB2-B6F6405DB187}">
            <xm:f>Values!$A$12</xm:f>
            <x14:dxf>
              <fill>
                <patternFill>
                  <bgColor rgb="FFE67E22"/>
                </patternFill>
              </fill>
            </x14:dxf>
          </x14:cfRule>
          <x14:cfRule type="cellIs" priority="415" operator="equal" id="{AF2E41E9-1641-4DBA-8004-B38A7322C923}">
            <xm:f>Values!$A$11</xm:f>
            <x14:dxf>
              <fill>
                <patternFill>
                  <bgColor rgb="FFE74C3C"/>
                </patternFill>
              </fill>
            </x14:dxf>
          </x14:cfRule>
          <xm:sqref>H54</xm:sqref>
        </x14:conditionalFormatting>
        <x14:conditionalFormatting xmlns:xm="http://schemas.microsoft.com/office/excel/2006/main">
          <x14:cfRule type="cellIs" priority="406" operator="equal" id="{ADDEE441-D767-42B4-9047-537662AA5DF9}">
            <xm:f>Values!$A$8</xm:f>
            <x14:dxf>
              <fill>
                <patternFill>
                  <bgColor rgb="FF27AE60"/>
                </patternFill>
              </fill>
            </x14:dxf>
          </x14:cfRule>
          <x14:cfRule type="cellIs" priority="407" operator="equal" id="{15268EFF-1922-4E86-B092-A362CE75BB30}">
            <xm:f>Values!$A$7</xm:f>
            <x14:dxf>
              <fill>
                <patternFill>
                  <bgColor rgb="FFF1C40F"/>
                </patternFill>
              </fill>
            </x14:dxf>
          </x14:cfRule>
          <x14:cfRule type="cellIs" priority="408" operator="equal" id="{C517BDE8-B02D-46A7-818F-807E499FB3B4}">
            <xm:f>Values!$A$6</xm:f>
            <x14:dxf>
              <fill>
                <patternFill>
                  <bgColor rgb="FFF39C12"/>
                </patternFill>
              </fill>
            </x14:dxf>
          </x14:cfRule>
          <x14:cfRule type="cellIs" priority="409" operator="equal" id="{F9A35BCB-A447-42BB-BF67-9B01C0F37807}">
            <xm:f>Values!$A$5</xm:f>
            <x14:dxf>
              <fill>
                <patternFill>
                  <bgColor rgb="FFE67E22"/>
                </patternFill>
              </fill>
            </x14:dxf>
          </x14:cfRule>
          <x14:cfRule type="cellIs" priority="410" operator="equal" id="{C1C7B900-4FD4-40DA-BCA7-F99EBDCA9BDC}">
            <xm:f>Values!$A$4</xm:f>
            <x14:dxf>
              <fill>
                <patternFill>
                  <bgColor rgb="FFE74C3C"/>
                </patternFill>
              </fill>
            </x14:dxf>
          </x14:cfRule>
          <xm:sqref>G53</xm:sqref>
        </x14:conditionalFormatting>
        <x14:conditionalFormatting xmlns:xm="http://schemas.microsoft.com/office/excel/2006/main">
          <x14:cfRule type="cellIs" priority="401" operator="equal" id="{F06BF9E0-4E24-4856-BEBA-66D9AC91CE35}">
            <xm:f>Values!$A$15</xm:f>
            <x14:dxf>
              <fill>
                <patternFill>
                  <bgColor rgb="FF27AE60"/>
                </patternFill>
              </fill>
            </x14:dxf>
          </x14:cfRule>
          <x14:cfRule type="cellIs" priority="402" operator="equal" id="{816B0AFA-538C-4613-B3BB-E64265DA6814}">
            <xm:f>Values!$A$14</xm:f>
            <x14:dxf>
              <fill>
                <patternFill>
                  <bgColor rgb="FFF1C40F"/>
                </patternFill>
              </fill>
            </x14:dxf>
          </x14:cfRule>
          <x14:cfRule type="cellIs" priority="403" operator="equal" id="{72AAC08A-F457-4C79-A3B4-FD89E2444AE4}">
            <xm:f>Values!$A$13</xm:f>
            <x14:dxf>
              <fill>
                <patternFill>
                  <bgColor rgb="FFF39C12"/>
                </patternFill>
              </fill>
            </x14:dxf>
          </x14:cfRule>
          <x14:cfRule type="cellIs" priority="404" operator="equal" id="{7404AC71-1D36-4B98-A236-0C92B59A7BE7}">
            <xm:f>Values!$A$12</xm:f>
            <x14:dxf>
              <fill>
                <patternFill>
                  <bgColor rgb="FFE67E22"/>
                </patternFill>
              </fill>
            </x14:dxf>
          </x14:cfRule>
          <x14:cfRule type="cellIs" priority="405" operator="equal" id="{B3B0AD02-A367-4A88-AA9A-50798EE3F178}">
            <xm:f>Values!$A$11</xm:f>
            <x14:dxf>
              <fill>
                <patternFill>
                  <bgColor rgb="FFE74C3C"/>
                </patternFill>
              </fill>
            </x14:dxf>
          </x14:cfRule>
          <xm:sqref>H53</xm:sqref>
        </x14:conditionalFormatting>
        <x14:conditionalFormatting xmlns:xm="http://schemas.microsoft.com/office/excel/2006/main">
          <x14:cfRule type="cellIs" priority="396" operator="equal" id="{BEC226E9-9A5F-4392-AFE6-5878537F374F}">
            <xm:f>Values!$A$8</xm:f>
            <x14:dxf>
              <fill>
                <patternFill>
                  <bgColor rgb="FF27AE60"/>
                </patternFill>
              </fill>
            </x14:dxf>
          </x14:cfRule>
          <x14:cfRule type="cellIs" priority="397" operator="equal" id="{71CE0F49-8F02-4F50-8ECA-2C70CFEAD63D}">
            <xm:f>Values!$A$7</xm:f>
            <x14:dxf>
              <fill>
                <patternFill>
                  <bgColor rgb="FFF1C40F"/>
                </patternFill>
              </fill>
            </x14:dxf>
          </x14:cfRule>
          <x14:cfRule type="cellIs" priority="398" operator="equal" id="{FD48068B-3851-4D97-9237-B540D01144A7}">
            <xm:f>Values!$A$6</xm:f>
            <x14:dxf>
              <fill>
                <patternFill>
                  <bgColor rgb="FFF39C12"/>
                </patternFill>
              </fill>
            </x14:dxf>
          </x14:cfRule>
          <x14:cfRule type="cellIs" priority="399" operator="equal" id="{5CD497FD-1FC4-403F-9B72-33B77A28303E}">
            <xm:f>Values!$A$5</xm:f>
            <x14:dxf>
              <fill>
                <patternFill>
                  <bgColor rgb="FFE67E22"/>
                </patternFill>
              </fill>
            </x14:dxf>
          </x14:cfRule>
          <x14:cfRule type="cellIs" priority="400" operator="equal" id="{B09FB7C0-E7FC-4E3A-8620-2FE21176B9AB}">
            <xm:f>Values!$A$4</xm:f>
            <x14:dxf>
              <fill>
                <patternFill>
                  <bgColor rgb="FFE74C3C"/>
                </patternFill>
              </fill>
            </x14:dxf>
          </x14:cfRule>
          <xm:sqref>G52</xm:sqref>
        </x14:conditionalFormatting>
        <x14:conditionalFormatting xmlns:xm="http://schemas.microsoft.com/office/excel/2006/main">
          <x14:cfRule type="cellIs" priority="391" operator="equal" id="{C57DBFD3-4D4A-46AE-AB7C-4129B1B53B96}">
            <xm:f>Values!$A$15</xm:f>
            <x14:dxf>
              <fill>
                <patternFill>
                  <bgColor rgb="FF27AE60"/>
                </patternFill>
              </fill>
            </x14:dxf>
          </x14:cfRule>
          <x14:cfRule type="cellIs" priority="392" operator="equal" id="{596A3156-DDDC-46E7-9CD9-E4574472A00F}">
            <xm:f>Values!$A$14</xm:f>
            <x14:dxf>
              <fill>
                <patternFill>
                  <bgColor rgb="FFF1C40F"/>
                </patternFill>
              </fill>
            </x14:dxf>
          </x14:cfRule>
          <x14:cfRule type="cellIs" priority="393" operator="equal" id="{6482C5BD-0607-4522-9531-438C1FFC1BAC}">
            <xm:f>Values!$A$13</xm:f>
            <x14:dxf>
              <fill>
                <patternFill>
                  <bgColor rgb="FFF39C12"/>
                </patternFill>
              </fill>
            </x14:dxf>
          </x14:cfRule>
          <x14:cfRule type="cellIs" priority="394" operator="equal" id="{373826DB-F59F-4F36-9830-186055BDDB5C}">
            <xm:f>Values!$A$12</xm:f>
            <x14:dxf>
              <fill>
                <patternFill>
                  <bgColor rgb="FFE67E22"/>
                </patternFill>
              </fill>
            </x14:dxf>
          </x14:cfRule>
          <x14:cfRule type="cellIs" priority="395" operator="equal" id="{CFE1C29B-F692-44D9-A071-F5F417BC5D1D}">
            <xm:f>Values!$A$11</xm:f>
            <x14:dxf>
              <fill>
                <patternFill>
                  <bgColor rgb="FFE74C3C"/>
                </patternFill>
              </fill>
            </x14:dxf>
          </x14:cfRule>
          <xm:sqref>H52</xm:sqref>
        </x14:conditionalFormatting>
        <x14:conditionalFormatting xmlns:xm="http://schemas.microsoft.com/office/excel/2006/main">
          <x14:cfRule type="cellIs" priority="386" operator="equal" id="{9F57F8D3-D772-47E6-A84C-A03BFA8D336F}">
            <xm:f>Values!$A$8</xm:f>
            <x14:dxf>
              <fill>
                <patternFill>
                  <bgColor rgb="FF27AE60"/>
                </patternFill>
              </fill>
            </x14:dxf>
          </x14:cfRule>
          <x14:cfRule type="cellIs" priority="387" operator="equal" id="{5698B4F6-CAD5-4D39-9140-1DBE1C248F78}">
            <xm:f>Values!$A$7</xm:f>
            <x14:dxf>
              <fill>
                <patternFill>
                  <bgColor rgb="FFF1C40F"/>
                </patternFill>
              </fill>
            </x14:dxf>
          </x14:cfRule>
          <x14:cfRule type="cellIs" priority="388" operator="equal" id="{DC5107C2-BA72-456D-9D87-ED45A773CE96}">
            <xm:f>Values!$A$6</xm:f>
            <x14:dxf>
              <fill>
                <patternFill>
                  <bgColor rgb="FFF39C12"/>
                </patternFill>
              </fill>
            </x14:dxf>
          </x14:cfRule>
          <x14:cfRule type="cellIs" priority="389" operator="equal" id="{EAF0DD22-9D95-4300-9212-384EBAB40EC2}">
            <xm:f>Values!$A$5</xm:f>
            <x14:dxf>
              <fill>
                <patternFill>
                  <bgColor rgb="FFE67E22"/>
                </patternFill>
              </fill>
            </x14:dxf>
          </x14:cfRule>
          <x14:cfRule type="cellIs" priority="390" operator="equal" id="{0245C3A6-9A23-4ABA-9241-53C05FC2768A}">
            <xm:f>Values!$A$4</xm:f>
            <x14:dxf>
              <fill>
                <patternFill>
                  <bgColor rgb="FFE74C3C"/>
                </patternFill>
              </fill>
            </x14:dxf>
          </x14:cfRule>
          <xm:sqref>G51</xm:sqref>
        </x14:conditionalFormatting>
        <x14:conditionalFormatting xmlns:xm="http://schemas.microsoft.com/office/excel/2006/main">
          <x14:cfRule type="cellIs" priority="381" operator="equal" id="{1CE1680A-F27E-4E26-8231-B8FCC2AA7816}">
            <xm:f>Values!$A$15</xm:f>
            <x14:dxf>
              <fill>
                <patternFill>
                  <bgColor rgb="FF27AE60"/>
                </patternFill>
              </fill>
            </x14:dxf>
          </x14:cfRule>
          <x14:cfRule type="cellIs" priority="382" operator="equal" id="{E43571B8-1BD0-48DC-9267-82A633E78CB4}">
            <xm:f>Values!$A$14</xm:f>
            <x14:dxf>
              <fill>
                <patternFill>
                  <bgColor rgb="FFF1C40F"/>
                </patternFill>
              </fill>
            </x14:dxf>
          </x14:cfRule>
          <x14:cfRule type="cellIs" priority="383" operator="equal" id="{431FA79A-0BFD-4B94-851F-3C017F631834}">
            <xm:f>Values!$A$13</xm:f>
            <x14:dxf>
              <fill>
                <patternFill>
                  <bgColor rgb="FFF39C12"/>
                </patternFill>
              </fill>
            </x14:dxf>
          </x14:cfRule>
          <x14:cfRule type="cellIs" priority="384" operator="equal" id="{55CF12D6-B4D5-4021-9BC6-C38177F7AF0F}">
            <xm:f>Values!$A$12</xm:f>
            <x14:dxf>
              <fill>
                <patternFill>
                  <bgColor rgb="FFE67E22"/>
                </patternFill>
              </fill>
            </x14:dxf>
          </x14:cfRule>
          <x14:cfRule type="cellIs" priority="385" operator="equal" id="{D1362CB8-8A30-4222-BAFC-1295D469D868}">
            <xm:f>Values!$A$11</xm:f>
            <x14:dxf>
              <fill>
                <patternFill>
                  <bgColor rgb="FFE74C3C"/>
                </patternFill>
              </fill>
            </x14:dxf>
          </x14:cfRule>
          <xm:sqref>H51</xm:sqref>
        </x14:conditionalFormatting>
        <x14:conditionalFormatting xmlns:xm="http://schemas.microsoft.com/office/excel/2006/main">
          <x14:cfRule type="cellIs" priority="376" operator="equal" id="{0A4988AA-769C-436B-ABB9-041D021712C2}">
            <xm:f>Values!$A$8</xm:f>
            <x14:dxf>
              <fill>
                <patternFill>
                  <bgColor rgb="FF27AE60"/>
                </patternFill>
              </fill>
            </x14:dxf>
          </x14:cfRule>
          <x14:cfRule type="cellIs" priority="377" operator="equal" id="{A2020260-3009-4C02-87C9-18A3755FEF0C}">
            <xm:f>Values!$A$7</xm:f>
            <x14:dxf>
              <fill>
                <patternFill>
                  <bgColor rgb="FFF1C40F"/>
                </patternFill>
              </fill>
            </x14:dxf>
          </x14:cfRule>
          <x14:cfRule type="cellIs" priority="378" operator="equal" id="{156D48A1-8B7B-433D-9153-01198DC56FE7}">
            <xm:f>Values!$A$6</xm:f>
            <x14:dxf>
              <fill>
                <patternFill>
                  <bgColor rgb="FFF39C12"/>
                </patternFill>
              </fill>
            </x14:dxf>
          </x14:cfRule>
          <x14:cfRule type="cellIs" priority="379" operator="equal" id="{2DF389C7-4CAC-42A4-B712-D6BC7619C236}">
            <xm:f>Values!$A$5</xm:f>
            <x14:dxf>
              <fill>
                <patternFill>
                  <bgColor rgb="FFE67E22"/>
                </patternFill>
              </fill>
            </x14:dxf>
          </x14:cfRule>
          <x14:cfRule type="cellIs" priority="380" operator="equal" id="{84E2A050-30DB-4AA7-8779-DDC554FBC39F}">
            <xm:f>Values!$A$4</xm:f>
            <x14:dxf>
              <fill>
                <patternFill>
                  <bgColor rgb="FFE74C3C"/>
                </patternFill>
              </fill>
            </x14:dxf>
          </x14:cfRule>
          <xm:sqref>G50</xm:sqref>
        </x14:conditionalFormatting>
        <x14:conditionalFormatting xmlns:xm="http://schemas.microsoft.com/office/excel/2006/main">
          <x14:cfRule type="cellIs" priority="371" operator="equal" id="{77BA8BF2-A134-456C-A554-62F9CA34FC8A}">
            <xm:f>Values!$A$15</xm:f>
            <x14:dxf>
              <fill>
                <patternFill>
                  <bgColor rgb="FF27AE60"/>
                </patternFill>
              </fill>
            </x14:dxf>
          </x14:cfRule>
          <x14:cfRule type="cellIs" priority="372" operator="equal" id="{86417691-2DDC-4F68-BA6D-299C73606F65}">
            <xm:f>Values!$A$14</xm:f>
            <x14:dxf>
              <fill>
                <patternFill>
                  <bgColor rgb="FFF1C40F"/>
                </patternFill>
              </fill>
            </x14:dxf>
          </x14:cfRule>
          <x14:cfRule type="cellIs" priority="373" operator="equal" id="{D38EC56F-2065-462B-B279-4CC3634121A3}">
            <xm:f>Values!$A$13</xm:f>
            <x14:dxf>
              <fill>
                <patternFill>
                  <bgColor rgb="FFF39C12"/>
                </patternFill>
              </fill>
            </x14:dxf>
          </x14:cfRule>
          <x14:cfRule type="cellIs" priority="374" operator="equal" id="{5DDC75C7-CD4F-4522-845B-D578CC32107C}">
            <xm:f>Values!$A$12</xm:f>
            <x14:dxf>
              <fill>
                <patternFill>
                  <bgColor rgb="FFE67E22"/>
                </patternFill>
              </fill>
            </x14:dxf>
          </x14:cfRule>
          <x14:cfRule type="cellIs" priority="375" operator="equal" id="{F4F3DE10-9D77-427E-8698-9B74BB1587B8}">
            <xm:f>Values!$A$11</xm:f>
            <x14:dxf>
              <fill>
                <patternFill>
                  <bgColor rgb="FFE74C3C"/>
                </patternFill>
              </fill>
            </x14:dxf>
          </x14:cfRule>
          <xm:sqref>H50</xm:sqref>
        </x14:conditionalFormatting>
        <x14:conditionalFormatting xmlns:xm="http://schemas.microsoft.com/office/excel/2006/main">
          <x14:cfRule type="cellIs" priority="366" operator="equal" id="{0CDCC8EA-B754-435D-8A85-9222C939892B}">
            <xm:f>Values!$A$8</xm:f>
            <x14:dxf>
              <fill>
                <patternFill>
                  <bgColor rgb="FF27AE60"/>
                </patternFill>
              </fill>
            </x14:dxf>
          </x14:cfRule>
          <x14:cfRule type="cellIs" priority="367" operator="equal" id="{5D1B299F-8603-43DD-ADEA-1173689F4F05}">
            <xm:f>Values!$A$7</xm:f>
            <x14:dxf>
              <fill>
                <patternFill>
                  <bgColor rgb="FFF1C40F"/>
                </patternFill>
              </fill>
            </x14:dxf>
          </x14:cfRule>
          <x14:cfRule type="cellIs" priority="368" operator="equal" id="{A382480F-5302-4768-842F-2BD8A426C67E}">
            <xm:f>Values!$A$6</xm:f>
            <x14:dxf>
              <fill>
                <patternFill>
                  <bgColor rgb="FFF39C12"/>
                </patternFill>
              </fill>
            </x14:dxf>
          </x14:cfRule>
          <x14:cfRule type="cellIs" priority="369" operator="equal" id="{9DD4C785-41A8-4BCA-AFA6-9EDD97408A2C}">
            <xm:f>Values!$A$5</xm:f>
            <x14:dxf>
              <fill>
                <patternFill>
                  <bgColor rgb="FFE67E22"/>
                </patternFill>
              </fill>
            </x14:dxf>
          </x14:cfRule>
          <x14:cfRule type="cellIs" priority="370" operator="equal" id="{67E17330-5170-410A-A40C-EE13C52E69CA}">
            <xm:f>Values!$A$4</xm:f>
            <x14:dxf>
              <fill>
                <patternFill>
                  <bgColor rgb="FFE74C3C"/>
                </patternFill>
              </fill>
            </x14:dxf>
          </x14:cfRule>
          <xm:sqref>G49</xm:sqref>
        </x14:conditionalFormatting>
        <x14:conditionalFormatting xmlns:xm="http://schemas.microsoft.com/office/excel/2006/main">
          <x14:cfRule type="cellIs" priority="361" operator="equal" id="{FFDC11FB-252B-4AAD-B2BE-767B1DF54ADE}">
            <xm:f>Values!$A$15</xm:f>
            <x14:dxf>
              <fill>
                <patternFill>
                  <bgColor rgb="FF27AE60"/>
                </patternFill>
              </fill>
            </x14:dxf>
          </x14:cfRule>
          <x14:cfRule type="cellIs" priority="362" operator="equal" id="{C2EB03F2-35B5-487F-951C-A7CD3503E681}">
            <xm:f>Values!$A$14</xm:f>
            <x14:dxf>
              <fill>
                <patternFill>
                  <bgColor rgb="FFF1C40F"/>
                </patternFill>
              </fill>
            </x14:dxf>
          </x14:cfRule>
          <x14:cfRule type="cellIs" priority="363" operator="equal" id="{F096DDF4-34BF-4E85-8175-97B231A8F7E2}">
            <xm:f>Values!$A$13</xm:f>
            <x14:dxf>
              <fill>
                <patternFill>
                  <bgColor rgb="FFF39C12"/>
                </patternFill>
              </fill>
            </x14:dxf>
          </x14:cfRule>
          <x14:cfRule type="cellIs" priority="364" operator="equal" id="{DF9E0C79-B392-4BB7-8017-EBA9FA652593}">
            <xm:f>Values!$A$12</xm:f>
            <x14:dxf>
              <fill>
                <patternFill>
                  <bgColor rgb="FFE67E22"/>
                </patternFill>
              </fill>
            </x14:dxf>
          </x14:cfRule>
          <x14:cfRule type="cellIs" priority="365" operator="equal" id="{684C2A38-5A24-409A-BD2D-A05CF1562C5B}">
            <xm:f>Values!$A$11</xm:f>
            <x14:dxf>
              <fill>
                <patternFill>
                  <bgColor rgb="FFE74C3C"/>
                </patternFill>
              </fill>
            </x14:dxf>
          </x14:cfRule>
          <xm:sqref>H49</xm:sqref>
        </x14:conditionalFormatting>
        <x14:conditionalFormatting xmlns:xm="http://schemas.microsoft.com/office/excel/2006/main">
          <x14:cfRule type="cellIs" priority="356" operator="equal" id="{8B933004-FDEB-4D09-8950-223412D4DFD5}">
            <xm:f>Values!$A$8</xm:f>
            <x14:dxf>
              <fill>
                <patternFill>
                  <bgColor rgb="FF27AE60"/>
                </patternFill>
              </fill>
            </x14:dxf>
          </x14:cfRule>
          <x14:cfRule type="cellIs" priority="357" operator="equal" id="{AD4D86E7-8648-4A36-AAD6-134FD693E371}">
            <xm:f>Values!$A$7</xm:f>
            <x14:dxf>
              <fill>
                <patternFill>
                  <bgColor rgb="FFF1C40F"/>
                </patternFill>
              </fill>
            </x14:dxf>
          </x14:cfRule>
          <x14:cfRule type="cellIs" priority="358" operator="equal" id="{E168F2E7-226E-48A5-899F-29284CC15BB3}">
            <xm:f>Values!$A$6</xm:f>
            <x14:dxf>
              <fill>
                <patternFill>
                  <bgColor rgb="FFF39C12"/>
                </patternFill>
              </fill>
            </x14:dxf>
          </x14:cfRule>
          <x14:cfRule type="cellIs" priority="359" operator="equal" id="{D665F290-71D6-4B00-80D4-461D98B06DA4}">
            <xm:f>Values!$A$5</xm:f>
            <x14:dxf>
              <fill>
                <patternFill>
                  <bgColor rgb="FFE67E22"/>
                </patternFill>
              </fill>
            </x14:dxf>
          </x14:cfRule>
          <x14:cfRule type="cellIs" priority="360" operator="equal" id="{6CD332D8-7B9A-4CA8-9821-168CBA28B41C}">
            <xm:f>Values!$A$4</xm:f>
            <x14:dxf>
              <fill>
                <patternFill>
                  <bgColor rgb="FFE74C3C"/>
                </patternFill>
              </fill>
            </x14:dxf>
          </x14:cfRule>
          <xm:sqref>G48</xm:sqref>
        </x14:conditionalFormatting>
        <x14:conditionalFormatting xmlns:xm="http://schemas.microsoft.com/office/excel/2006/main">
          <x14:cfRule type="cellIs" priority="351" operator="equal" id="{C50AD2F0-B402-4E75-B00D-475F8AA667AB}">
            <xm:f>Values!$A$15</xm:f>
            <x14:dxf>
              <fill>
                <patternFill>
                  <bgColor rgb="FF27AE60"/>
                </patternFill>
              </fill>
            </x14:dxf>
          </x14:cfRule>
          <x14:cfRule type="cellIs" priority="352" operator="equal" id="{B19E5533-9A3A-4613-94F9-4785AF31C8EC}">
            <xm:f>Values!$A$14</xm:f>
            <x14:dxf>
              <fill>
                <patternFill>
                  <bgColor rgb="FFF1C40F"/>
                </patternFill>
              </fill>
            </x14:dxf>
          </x14:cfRule>
          <x14:cfRule type="cellIs" priority="353" operator="equal" id="{C7684C88-23EC-49AC-9E2F-70B9FF7EE9B3}">
            <xm:f>Values!$A$13</xm:f>
            <x14:dxf>
              <fill>
                <patternFill>
                  <bgColor rgb="FFF39C12"/>
                </patternFill>
              </fill>
            </x14:dxf>
          </x14:cfRule>
          <x14:cfRule type="cellIs" priority="354" operator="equal" id="{9677E400-F42B-4F11-A27D-34D1E4DE9B06}">
            <xm:f>Values!$A$12</xm:f>
            <x14:dxf>
              <fill>
                <patternFill>
                  <bgColor rgb="FFE67E22"/>
                </patternFill>
              </fill>
            </x14:dxf>
          </x14:cfRule>
          <x14:cfRule type="cellIs" priority="355" operator="equal" id="{01FFB086-A147-49E0-9647-DE56205D434F}">
            <xm:f>Values!$A$11</xm:f>
            <x14:dxf>
              <fill>
                <patternFill>
                  <bgColor rgb="FFE74C3C"/>
                </patternFill>
              </fill>
            </x14:dxf>
          </x14:cfRule>
          <xm:sqref>H48</xm:sqref>
        </x14:conditionalFormatting>
        <x14:conditionalFormatting xmlns:xm="http://schemas.microsoft.com/office/excel/2006/main">
          <x14:cfRule type="cellIs" priority="346" operator="equal" id="{3D81707A-9373-4FE4-8213-48FF46813E86}">
            <xm:f>Values!$A$8</xm:f>
            <x14:dxf>
              <fill>
                <patternFill>
                  <bgColor rgb="FF27AE60"/>
                </patternFill>
              </fill>
            </x14:dxf>
          </x14:cfRule>
          <x14:cfRule type="cellIs" priority="347" operator="equal" id="{60BB3D63-C91F-4CBD-96FD-2F905BFE00D8}">
            <xm:f>Values!$A$7</xm:f>
            <x14:dxf>
              <fill>
                <patternFill>
                  <bgColor rgb="FFF1C40F"/>
                </patternFill>
              </fill>
            </x14:dxf>
          </x14:cfRule>
          <x14:cfRule type="cellIs" priority="348" operator="equal" id="{890E9C0B-262E-487F-95FD-B0E57AC84F07}">
            <xm:f>Values!$A$6</xm:f>
            <x14:dxf>
              <fill>
                <patternFill>
                  <bgColor rgb="FFF39C12"/>
                </patternFill>
              </fill>
            </x14:dxf>
          </x14:cfRule>
          <x14:cfRule type="cellIs" priority="349" operator="equal" id="{66755CEA-AE46-4EF8-97DD-65421FD6C46D}">
            <xm:f>Values!$A$5</xm:f>
            <x14:dxf>
              <fill>
                <patternFill>
                  <bgColor rgb="FFE67E22"/>
                </patternFill>
              </fill>
            </x14:dxf>
          </x14:cfRule>
          <x14:cfRule type="cellIs" priority="350" operator="equal" id="{0A756AA6-5A2B-4557-BD5F-C0081C5CB005}">
            <xm:f>Values!$A$4</xm:f>
            <x14:dxf>
              <fill>
                <patternFill>
                  <bgColor rgb="FFE74C3C"/>
                </patternFill>
              </fill>
            </x14:dxf>
          </x14:cfRule>
          <xm:sqref>G60</xm:sqref>
        </x14:conditionalFormatting>
        <x14:conditionalFormatting xmlns:xm="http://schemas.microsoft.com/office/excel/2006/main">
          <x14:cfRule type="cellIs" priority="341" operator="equal" id="{ACFF54BE-E0B7-42D8-88A5-CFB316CFF329}">
            <xm:f>Values!$A$15</xm:f>
            <x14:dxf>
              <fill>
                <patternFill>
                  <bgColor rgb="FF27AE60"/>
                </patternFill>
              </fill>
            </x14:dxf>
          </x14:cfRule>
          <x14:cfRule type="cellIs" priority="342" operator="equal" id="{2425860F-B2CC-4D11-B46B-A043236DFA1D}">
            <xm:f>Values!$A$14</xm:f>
            <x14:dxf>
              <fill>
                <patternFill>
                  <bgColor rgb="FFF1C40F"/>
                </patternFill>
              </fill>
            </x14:dxf>
          </x14:cfRule>
          <x14:cfRule type="cellIs" priority="343" operator="equal" id="{03CB808F-0562-4230-A6A6-6563DBF8C56B}">
            <xm:f>Values!$A$13</xm:f>
            <x14:dxf>
              <fill>
                <patternFill>
                  <bgColor rgb="FFF39C12"/>
                </patternFill>
              </fill>
            </x14:dxf>
          </x14:cfRule>
          <x14:cfRule type="cellIs" priority="344" operator="equal" id="{15267E47-B1F1-4910-A44B-7E669DF3D865}">
            <xm:f>Values!$A$12</xm:f>
            <x14:dxf>
              <fill>
                <patternFill>
                  <bgColor rgb="FFE67E22"/>
                </patternFill>
              </fill>
            </x14:dxf>
          </x14:cfRule>
          <x14:cfRule type="cellIs" priority="345" operator="equal" id="{79BA928C-73D8-409A-9AD2-E51F9CD8F1F7}">
            <xm:f>Values!$A$11</xm:f>
            <x14:dxf>
              <fill>
                <patternFill>
                  <bgColor rgb="FFE74C3C"/>
                </patternFill>
              </fill>
            </x14:dxf>
          </x14:cfRule>
          <xm:sqref>H60</xm:sqref>
        </x14:conditionalFormatting>
        <x14:conditionalFormatting xmlns:xm="http://schemas.microsoft.com/office/excel/2006/main">
          <x14:cfRule type="cellIs" priority="336" operator="equal" id="{E168B8AA-B5ED-4AB7-B3CD-15D619413FAD}">
            <xm:f>Values!$A$8</xm:f>
            <x14:dxf>
              <fill>
                <patternFill>
                  <bgColor rgb="FF27AE60"/>
                </patternFill>
              </fill>
            </x14:dxf>
          </x14:cfRule>
          <x14:cfRule type="cellIs" priority="337" operator="equal" id="{40166FA5-295A-4D15-BB85-BFC30558CBC7}">
            <xm:f>Values!$A$7</xm:f>
            <x14:dxf>
              <fill>
                <patternFill>
                  <bgColor rgb="FFF1C40F"/>
                </patternFill>
              </fill>
            </x14:dxf>
          </x14:cfRule>
          <x14:cfRule type="cellIs" priority="338" operator="equal" id="{D7500F5F-7747-4AA2-9707-CADA720A22A2}">
            <xm:f>Values!$A$6</xm:f>
            <x14:dxf>
              <fill>
                <patternFill>
                  <bgColor rgb="FFF39C12"/>
                </patternFill>
              </fill>
            </x14:dxf>
          </x14:cfRule>
          <x14:cfRule type="cellIs" priority="339" operator="equal" id="{0890B2B9-7690-41DA-A43D-6D0C49BF441F}">
            <xm:f>Values!$A$5</xm:f>
            <x14:dxf>
              <fill>
                <patternFill>
                  <bgColor rgb="FFE67E22"/>
                </patternFill>
              </fill>
            </x14:dxf>
          </x14:cfRule>
          <x14:cfRule type="cellIs" priority="340" operator="equal" id="{4BC22827-073F-458B-9A42-8AE9753493DC}">
            <xm:f>Values!$A$4</xm:f>
            <x14:dxf>
              <fill>
                <patternFill>
                  <bgColor rgb="FFE74C3C"/>
                </patternFill>
              </fill>
            </x14:dxf>
          </x14:cfRule>
          <xm:sqref>G71</xm:sqref>
        </x14:conditionalFormatting>
        <x14:conditionalFormatting xmlns:xm="http://schemas.microsoft.com/office/excel/2006/main">
          <x14:cfRule type="cellIs" priority="331" operator="equal" id="{2CF5DBCD-F682-4EC9-A6D6-C672AD430F48}">
            <xm:f>Values!$A$15</xm:f>
            <x14:dxf>
              <fill>
                <patternFill>
                  <bgColor rgb="FF27AE60"/>
                </patternFill>
              </fill>
            </x14:dxf>
          </x14:cfRule>
          <x14:cfRule type="cellIs" priority="332" operator="equal" id="{3FC253B6-E749-4FBA-8E6F-FC017F793771}">
            <xm:f>Values!$A$14</xm:f>
            <x14:dxf>
              <fill>
                <patternFill>
                  <bgColor rgb="FFF1C40F"/>
                </patternFill>
              </fill>
            </x14:dxf>
          </x14:cfRule>
          <x14:cfRule type="cellIs" priority="333" operator="equal" id="{446EE6BE-8D46-4100-8C16-4465B8856C4B}">
            <xm:f>Values!$A$13</xm:f>
            <x14:dxf>
              <fill>
                <patternFill>
                  <bgColor rgb="FFF39C12"/>
                </patternFill>
              </fill>
            </x14:dxf>
          </x14:cfRule>
          <x14:cfRule type="cellIs" priority="334" operator="equal" id="{B5359EE8-82AB-4FFF-B918-DB8E0ED24472}">
            <xm:f>Values!$A$12</xm:f>
            <x14:dxf>
              <fill>
                <patternFill>
                  <bgColor rgb="FFE67E22"/>
                </patternFill>
              </fill>
            </x14:dxf>
          </x14:cfRule>
          <x14:cfRule type="cellIs" priority="335" operator="equal" id="{471044BB-0B10-4517-8935-BD017DDA9B6D}">
            <xm:f>Values!$A$11</xm:f>
            <x14:dxf>
              <fill>
                <patternFill>
                  <bgColor rgb="FFE74C3C"/>
                </patternFill>
              </fill>
            </x14:dxf>
          </x14:cfRule>
          <xm:sqref>H71</xm:sqref>
        </x14:conditionalFormatting>
        <x14:conditionalFormatting xmlns:xm="http://schemas.microsoft.com/office/excel/2006/main">
          <x14:cfRule type="cellIs" priority="326" operator="equal" id="{0E2F9423-90AB-43E6-AE8E-A570A03B4A7B}">
            <xm:f>Values!$A$8</xm:f>
            <x14:dxf>
              <fill>
                <patternFill>
                  <bgColor rgb="FF27AE60"/>
                </patternFill>
              </fill>
            </x14:dxf>
          </x14:cfRule>
          <x14:cfRule type="cellIs" priority="327" operator="equal" id="{03E84CF2-4893-4A67-8B50-AC985CBCF711}">
            <xm:f>Values!$A$7</xm:f>
            <x14:dxf>
              <fill>
                <patternFill>
                  <bgColor rgb="FFF1C40F"/>
                </patternFill>
              </fill>
            </x14:dxf>
          </x14:cfRule>
          <x14:cfRule type="cellIs" priority="328" operator="equal" id="{582252A7-7589-4120-85E8-5FE4A94F1B58}">
            <xm:f>Values!$A$6</xm:f>
            <x14:dxf>
              <fill>
                <patternFill>
                  <bgColor rgb="FFF39C12"/>
                </patternFill>
              </fill>
            </x14:dxf>
          </x14:cfRule>
          <x14:cfRule type="cellIs" priority="329" operator="equal" id="{0D5ACF79-5144-47B3-9574-C5C8E05BADD6}">
            <xm:f>Values!$A$5</xm:f>
            <x14:dxf>
              <fill>
                <patternFill>
                  <bgColor rgb="FFE67E22"/>
                </patternFill>
              </fill>
            </x14:dxf>
          </x14:cfRule>
          <x14:cfRule type="cellIs" priority="330" operator="equal" id="{19D769E4-8948-44CB-AE88-7B244530B75C}">
            <xm:f>Values!$A$4</xm:f>
            <x14:dxf>
              <fill>
                <patternFill>
                  <bgColor rgb="FFE74C3C"/>
                </patternFill>
              </fill>
            </x14:dxf>
          </x14:cfRule>
          <xm:sqref>G70</xm:sqref>
        </x14:conditionalFormatting>
        <x14:conditionalFormatting xmlns:xm="http://schemas.microsoft.com/office/excel/2006/main">
          <x14:cfRule type="cellIs" priority="321" operator="equal" id="{8E892A4F-72A7-4064-9A19-BBDCE42F3121}">
            <xm:f>Values!$A$15</xm:f>
            <x14:dxf>
              <fill>
                <patternFill>
                  <bgColor rgb="FF27AE60"/>
                </patternFill>
              </fill>
            </x14:dxf>
          </x14:cfRule>
          <x14:cfRule type="cellIs" priority="322" operator="equal" id="{B16991C6-CDE1-4370-96CD-BE7F6570C6DC}">
            <xm:f>Values!$A$14</xm:f>
            <x14:dxf>
              <fill>
                <patternFill>
                  <bgColor rgb="FFF1C40F"/>
                </patternFill>
              </fill>
            </x14:dxf>
          </x14:cfRule>
          <x14:cfRule type="cellIs" priority="323" operator="equal" id="{4A267AB3-3CB3-42E6-B731-A5AE31223289}">
            <xm:f>Values!$A$13</xm:f>
            <x14:dxf>
              <fill>
                <patternFill>
                  <bgColor rgb="FFF39C12"/>
                </patternFill>
              </fill>
            </x14:dxf>
          </x14:cfRule>
          <x14:cfRule type="cellIs" priority="324" operator="equal" id="{ABBB351C-53F6-423E-AA83-6E142B7DEEB4}">
            <xm:f>Values!$A$12</xm:f>
            <x14:dxf>
              <fill>
                <patternFill>
                  <bgColor rgb="FFE67E22"/>
                </patternFill>
              </fill>
            </x14:dxf>
          </x14:cfRule>
          <x14:cfRule type="cellIs" priority="325" operator="equal" id="{575A8C76-CAD7-4FB9-9BE8-ED8849C4DC34}">
            <xm:f>Values!$A$11</xm:f>
            <x14:dxf>
              <fill>
                <patternFill>
                  <bgColor rgb="FFE74C3C"/>
                </patternFill>
              </fill>
            </x14:dxf>
          </x14:cfRule>
          <xm:sqref>H70</xm:sqref>
        </x14:conditionalFormatting>
        <x14:conditionalFormatting xmlns:xm="http://schemas.microsoft.com/office/excel/2006/main">
          <x14:cfRule type="cellIs" priority="316" operator="equal" id="{3B4C715E-6650-4696-AA87-B2584F08C99D}">
            <xm:f>Values!$A$8</xm:f>
            <x14:dxf>
              <fill>
                <patternFill>
                  <bgColor rgb="FF27AE60"/>
                </patternFill>
              </fill>
            </x14:dxf>
          </x14:cfRule>
          <x14:cfRule type="cellIs" priority="317" operator="equal" id="{FDFE5A4E-9719-4C49-BB86-7DD196CD2F9E}">
            <xm:f>Values!$A$7</xm:f>
            <x14:dxf>
              <fill>
                <patternFill>
                  <bgColor rgb="FFF1C40F"/>
                </patternFill>
              </fill>
            </x14:dxf>
          </x14:cfRule>
          <x14:cfRule type="cellIs" priority="318" operator="equal" id="{86E33FDA-E36B-42A3-B068-B49BF9C025B3}">
            <xm:f>Values!$A$6</xm:f>
            <x14:dxf>
              <fill>
                <patternFill>
                  <bgColor rgb="FFF39C12"/>
                </patternFill>
              </fill>
            </x14:dxf>
          </x14:cfRule>
          <x14:cfRule type="cellIs" priority="319" operator="equal" id="{C371AC0F-B81A-49A0-8038-9F0550E2C78E}">
            <xm:f>Values!$A$5</xm:f>
            <x14:dxf>
              <fill>
                <patternFill>
                  <bgColor rgb="FFE67E22"/>
                </patternFill>
              </fill>
            </x14:dxf>
          </x14:cfRule>
          <x14:cfRule type="cellIs" priority="320" operator="equal" id="{7A326505-FAEB-4E65-BAAE-91EC3AD5794A}">
            <xm:f>Values!$A$4</xm:f>
            <x14:dxf>
              <fill>
                <patternFill>
                  <bgColor rgb="FFE74C3C"/>
                </patternFill>
              </fill>
            </x14:dxf>
          </x14:cfRule>
          <xm:sqref>G69</xm:sqref>
        </x14:conditionalFormatting>
        <x14:conditionalFormatting xmlns:xm="http://schemas.microsoft.com/office/excel/2006/main">
          <x14:cfRule type="cellIs" priority="311" operator="equal" id="{D6B84726-4E9B-469A-82D1-314B93995E50}">
            <xm:f>Values!$A$15</xm:f>
            <x14:dxf>
              <fill>
                <patternFill>
                  <bgColor rgb="FF27AE60"/>
                </patternFill>
              </fill>
            </x14:dxf>
          </x14:cfRule>
          <x14:cfRule type="cellIs" priority="312" operator="equal" id="{A8752A74-0D80-46B8-8E7C-6DEB4ABB1B32}">
            <xm:f>Values!$A$14</xm:f>
            <x14:dxf>
              <fill>
                <patternFill>
                  <bgColor rgb="FFF1C40F"/>
                </patternFill>
              </fill>
            </x14:dxf>
          </x14:cfRule>
          <x14:cfRule type="cellIs" priority="313" operator="equal" id="{073EA848-AC55-40E8-8A71-BC1D8E2848BE}">
            <xm:f>Values!$A$13</xm:f>
            <x14:dxf>
              <fill>
                <patternFill>
                  <bgColor rgb="FFF39C12"/>
                </patternFill>
              </fill>
            </x14:dxf>
          </x14:cfRule>
          <x14:cfRule type="cellIs" priority="314" operator="equal" id="{09A664DD-4D1E-487E-9E4F-990CB8090EB6}">
            <xm:f>Values!$A$12</xm:f>
            <x14:dxf>
              <fill>
                <patternFill>
                  <bgColor rgb="FFE67E22"/>
                </patternFill>
              </fill>
            </x14:dxf>
          </x14:cfRule>
          <x14:cfRule type="cellIs" priority="315" operator="equal" id="{F51453AB-920A-4923-9ED0-3A7332277C3B}">
            <xm:f>Values!$A$11</xm:f>
            <x14:dxf>
              <fill>
                <patternFill>
                  <bgColor rgb="FFE74C3C"/>
                </patternFill>
              </fill>
            </x14:dxf>
          </x14:cfRule>
          <xm:sqref>H69</xm:sqref>
        </x14:conditionalFormatting>
        <x14:conditionalFormatting xmlns:xm="http://schemas.microsoft.com/office/excel/2006/main">
          <x14:cfRule type="cellIs" priority="306" operator="equal" id="{8B5E7DC6-6E8E-4827-BBC2-69174A195FB9}">
            <xm:f>Values!$A$8</xm:f>
            <x14:dxf>
              <fill>
                <patternFill>
                  <bgColor rgb="FF27AE60"/>
                </patternFill>
              </fill>
            </x14:dxf>
          </x14:cfRule>
          <x14:cfRule type="cellIs" priority="307" operator="equal" id="{74CEF167-9B0D-4F43-B688-14BEF80932C5}">
            <xm:f>Values!$A$7</xm:f>
            <x14:dxf>
              <fill>
                <patternFill>
                  <bgColor rgb="FFF1C40F"/>
                </patternFill>
              </fill>
            </x14:dxf>
          </x14:cfRule>
          <x14:cfRule type="cellIs" priority="308" operator="equal" id="{BF8854AC-8B91-4F52-9737-36A8D0EC5164}">
            <xm:f>Values!$A$6</xm:f>
            <x14:dxf>
              <fill>
                <patternFill>
                  <bgColor rgb="FFF39C12"/>
                </patternFill>
              </fill>
            </x14:dxf>
          </x14:cfRule>
          <x14:cfRule type="cellIs" priority="309" operator="equal" id="{315153CD-E83F-4060-93C8-EFF8A7078DC9}">
            <xm:f>Values!$A$5</xm:f>
            <x14:dxf>
              <fill>
                <patternFill>
                  <bgColor rgb="FFE67E22"/>
                </patternFill>
              </fill>
            </x14:dxf>
          </x14:cfRule>
          <x14:cfRule type="cellIs" priority="310" operator="equal" id="{63CE9229-98AA-4580-A2CB-6C075D37D12B}">
            <xm:f>Values!$A$4</xm:f>
            <x14:dxf>
              <fill>
                <patternFill>
                  <bgColor rgb="FFE74C3C"/>
                </patternFill>
              </fill>
            </x14:dxf>
          </x14:cfRule>
          <xm:sqref>G68</xm:sqref>
        </x14:conditionalFormatting>
        <x14:conditionalFormatting xmlns:xm="http://schemas.microsoft.com/office/excel/2006/main">
          <x14:cfRule type="cellIs" priority="301" operator="equal" id="{8AECCB58-D616-4157-BCDD-0FF13041AA06}">
            <xm:f>Values!$A$15</xm:f>
            <x14:dxf>
              <fill>
                <patternFill>
                  <bgColor rgb="FF27AE60"/>
                </patternFill>
              </fill>
            </x14:dxf>
          </x14:cfRule>
          <x14:cfRule type="cellIs" priority="302" operator="equal" id="{0D3A2085-248B-4BAD-B94F-D0547D0A94CD}">
            <xm:f>Values!$A$14</xm:f>
            <x14:dxf>
              <fill>
                <patternFill>
                  <bgColor rgb="FFF1C40F"/>
                </patternFill>
              </fill>
            </x14:dxf>
          </x14:cfRule>
          <x14:cfRule type="cellIs" priority="303" operator="equal" id="{178B89BB-E43D-4A6E-AD99-3CE4BFD9B7BE}">
            <xm:f>Values!$A$13</xm:f>
            <x14:dxf>
              <fill>
                <patternFill>
                  <bgColor rgb="FFF39C12"/>
                </patternFill>
              </fill>
            </x14:dxf>
          </x14:cfRule>
          <x14:cfRule type="cellIs" priority="304" operator="equal" id="{7EEAE16B-BF1D-4395-B61C-9191A930BD42}">
            <xm:f>Values!$A$12</xm:f>
            <x14:dxf>
              <fill>
                <patternFill>
                  <bgColor rgb="FFE67E22"/>
                </patternFill>
              </fill>
            </x14:dxf>
          </x14:cfRule>
          <x14:cfRule type="cellIs" priority="305" operator="equal" id="{0B846829-F73F-4420-94F4-5FD1B30FC3DC}">
            <xm:f>Values!$A$11</xm:f>
            <x14:dxf>
              <fill>
                <patternFill>
                  <bgColor rgb="FFE74C3C"/>
                </patternFill>
              </fill>
            </x14:dxf>
          </x14:cfRule>
          <xm:sqref>H68</xm:sqref>
        </x14:conditionalFormatting>
        <x14:conditionalFormatting xmlns:xm="http://schemas.microsoft.com/office/excel/2006/main">
          <x14:cfRule type="cellIs" priority="296" operator="equal" id="{1F52AFB2-A5E8-497A-8531-4418863E347F}">
            <xm:f>Values!$A$8</xm:f>
            <x14:dxf>
              <fill>
                <patternFill>
                  <bgColor rgb="FF27AE60"/>
                </patternFill>
              </fill>
            </x14:dxf>
          </x14:cfRule>
          <x14:cfRule type="cellIs" priority="297" operator="equal" id="{3A09DF0D-C4AE-4DF0-A2D5-E4C67B3B2070}">
            <xm:f>Values!$A$7</xm:f>
            <x14:dxf>
              <fill>
                <patternFill>
                  <bgColor rgb="FFF1C40F"/>
                </patternFill>
              </fill>
            </x14:dxf>
          </x14:cfRule>
          <x14:cfRule type="cellIs" priority="298" operator="equal" id="{86D1216C-B3EC-4243-9711-4541C55EA645}">
            <xm:f>Values!$A$6</xm:f>
            <x14:dxf>
              <fill>
                <patternFill>
                  <bgColor rgb="FFF39C12"/>
                </patternFill>
              </fill>
            </x14:dxf>
          </x14:cfRule>
          <x14:cfRule type="cellIs" priority="299" operator="equal" id="{C45DA97A-E27B-4C36-8D66-720B2FFF97B7}">
            <xm:f>Values!$A$5</xm:f>
            <x14:dxf>
              <fill>
                <patternFill>
                  <bgColor rgb="FFE67E22"/>
                </patternFill>
              </fill>
            </x14:dxf>
          </x14:cfRule>
          <x14:cfRule type="cellIs" priority="300" operator="equal" id="{2C4D8DA2-7ECC-4C7E-B8CB-3DFD6F024C05}">
            <xm:f>Values!$A$4</xm:f>
            <x14:dxf>
              <fill>
                <patternFill>
                  <bgColor rgb="FFE74C3C"/>
                </patternFill>
              </fill>
            </x14:dxf>
          </x14:cfRule>
          <xm:sqref>G67</xm:sqref>
        </x14:conditionalFormatting>
        <x14:conditionalFormatting xmlns:xm="http://schemas.microsoft.com/office/excel/2006/main">
          <x14:cfRule type="cellIs" priority="291" operator="equal" id="{FD5DAAF1-BB59-4653-9255-8079CC81FE47}">
            <xm:f>Values!$A$15</xm:f>
            <x14:dxf>
              <fill>
                <patternFill>
                  <bgColor rgb="FF27AE60"/>
                </patternFill>
              </fill>
            </x14:dxf>
          </x14:cfRule>
          <x14:cfRule type="cellIs" priority="292" operator="equal" id="{EF9AF42D-0DE4-4A90-AAD2-2AB7E972CA75}">
            <xm:f>Values!$A$14</xm:f>
            <x14:dxf>
              <fill>
                <patternFill>
                  <bgColor rgb="FFF1C40F"/>
                </patternFill>
              </fill>
            </x14:dxf>
          </x14:cfRule>
          <x14:cfRule type="cellIs" priority="293" operator="equal" id="{77578B1C-AD79-4FC0-8C5E-EAE8AD659BC9}">
            <xm:f>Values!$A$13</xm:f>
            <x14:dxf>
              <fill>
                <patternFill>
                  <bgColor rgb="FFF39C12"/>
                </patternFill>
              </fill>
            </x14:dxf>
          </x14:cfRule>
          <x14:cfRule type="cellIs" priority="294" operator="equal" id="{D71CDD1A-1E59-4EF1-BA42-0334A53E9AF8}">
            <xm:f>Values!$A$12</xm:f>
            <x14:dxf>
              <fill>
                <patternFill>
                  <bgColor rgb="FFE67E22"/>
                </patternFill>
              </fill>
            </x14:dxf>
          </x14:cfRule>
          <x14:cfRule type="cellIs" priority="295" operator="equal" id="{70D19B6E-6DFF-4D19-AAF7-F7B6309AA23D}">
            <xm:f>Values!$A$11</xm:f>
            <x14:dxf>
              <fill>
                <patternFill>
                  <bgColor rgb="FFE74C3C"/>
                </patternFill>
              </fill>
            </x14:dxf>
          </x14:cfRule>
          <xm:sqref>H67</xm:sqref>
        </x14:conditionalFormatting>
        <x14:conditionalFormatting xmlns:xm="http://schemas.microsoft.com/office/excel/2006/main">
          <x14:cfRule type="cellIs" priority="286" operator="equal" id="{7667B3FF-5440-4264-ADFF-EDF0E99E9505}">
            <xm:f>Values!$A$8</xm:f>
            <x14:dxf>
              <fill>
                <patternFill>
                  <bgColor rgb="FF27AE60"/>
                </patternFill>
              </fill>
            </x14:dxf>
          </x14:cfRule>
          <x14:cfRule type="cellIs" priority="287" operator="equal" id="{87F6FDD4-FA9A-431D-B9C3-E4E0C4C4CEA5}">
            <xm:f>Values!$A$7</xm:f>
            <x14:dxf>
              <fill>
                <patternFill>
                  <bgColor rgb="FFF1C40F"/>
                </patternFill>
              </fill>
            </x14:dxf>
          </x14:cfRule>
          <x14:cfRule type="cellIs" priority="288" operator="equal" id="{FA3E20D7-3E75-4A46-AAAB-9DB454B4791A}">
            <xm:f>Values!$A$6</xm:f>
            <x14:dxf>
              <fill>
                <patternFill>
                  <bgColor rgb="FFF39C12"/>
                </patternFill>
              </fill>
            </x14:dxf>
          </x14:cfRule>
          <x14:cfRule type="cellIs" priority="289" operator="equal" id="{DD27BDAF-200E-4962-9DF1-896D0824338B}">
            <xm:f>Values!$A$5</xm:f>
            <x14:dxf>
              <fill>
                <patternFill>
                  <bgColor rgb="FFE67E22"/>
                </patternFill>
              </fill>
            </x14:dxf>
          </x14:cfRule>
          <x14:cfRule type="cellIs" priority="290" operator="equal" id="{192F1736-C4E2-4AF6-A9F1-F6E14A37D3A2}">
            <xm:f>Values!$A$4</xm:f>
            <x14:dxf>
              <fill>
                <patternFill>
                  <bgColor rgb="FFE74C3C"/>
                </patternFill>
              </fill>
            </x14:dxf>
          </x14:cfRule>
          <xm:sqref>G66</xm:sqref>
        </x14:conditionalFormatting>
        <x14:conditionalFormatting xmlns:xm="http://schemas.microsoft.com/office/excel/2006/main">
          <x14:cfRule type="cellIs" priority="281" operator="equal" id="{23816383-EBBD-4D90-B2F1-877A2F935CBE}">
            <xm:f>Values!$A$15</xm:f>
            <x14:dxf>
              <fill>
                <patternFill>
                  <bgColor rgb="FF27AE60"/>
                </patternFill>
              </fill>
            </x14:dxf>
          </x14:cfRule>
          <x14:cfRule type="cellIs" priority="282" operator="equal" id="{EB7AFC62-2316-4EAC-B1F1-F5915E8D7477}">
            <xm:f>Values!$A$14</xm:f>
            <x14:dxf>
              <fill>
                <patternFill>
                  <bgColor rgb="FFF1C40F"/>
                </patternFill>
              </fill>
            </x14:dxf>
          </x14:cfRule>
          <x14:cfRule type="cellIs" priority="283" operator="equal" id="{47D3E9D2-8696-481E-AE48-69E08EF25337}">
            <xm:f>Values!$A$13</xm:f>
            <x14:dxf>
              <fill>
                <patternFill>
                  <bgColor rgb="FFF39C12"/>
                </patternFill>
              </fill>
            </x14:dxf>
          </x14:cfRule>
          <x14:cfRule type="cellIs" priority="284" operator="equal" id="{195CE6D0-232F-4AED-BAA1-948FC65CF61A}">
            <xm:f>Values!$A$12</xm:f>
            <x14:dxf>
              <fill>
                <patternFill>
                  <bgColor rgb="FFE67E22"/>
                </patternFill>
              </fill>
            </x14:dxf>
          </x14:cfRule>
          <x14:cfRule type="cellIs" priority="285" operator="equal" id="{43FE6404-BA21-4297-9408-ED7475E8AC7E}">
            <xm:f>Values!$A$11</xm:f>
            <x14:dxf>
              <fill>
                <patternFill>
                  <bgColor rgb="FFE74C3C"/>
                </patternFill>
              </fill>
            </x14:dxf>
          </x14:cfRule>
          <xm:sqref>H66</xm:sqref>
        </x14:conditionalFormatting>
        <x14:conditionalFormatting xmlns:xm="http://schemas.microsoft.com/office/excel/2006/main">
          <x14:cfRule type="cellIs" priority="276" operator="equal" id="{AA14A930-BAE4-44E1-AFE3-B31D714DBFCA}">
            <xm:f>Values!$A$8</xm:f>
            <x14:dxf>
              <fill>
                <patternFill>
                  <bgColor rgb="FF27AE60"/>
                </patternFill>
              </fill>
            </x14:dxf>
          </x14:cfRule>
          <x14:cfRule type="cellIs" priority="277" operator="equal" id="{E2CBFFFD-8EAF-457C-A0D0-106E69F11EF1}">
            <xm:f>Values!$A$7</xm:f>
            <x14:dxf>
              <fill>
                <patternFill>
                  <bgColor rgb="FFF1C40F"/>
                </patternFill>
              </fill>
            </x14:dxf>
          </x14:cfRule>
          <x14:cfRule type="cellIs" priority="278" operator="equal" id="{4A0FFD62-9F1B-4C21-A2C8-D5E8A3FEB4F8}">
            <xm:f>Values!$A$6</xm:f>
            <x14:dxf>
              <fill>
                <patternFill>
                  <bgColor rgb="FFF39C12"/>
                </patternFill>
              </fill>
            </x14:dxf>
          </x14:cfRule>
          <x14:cfRule type="cellIs" priority="279" operator="equal" id="{AAFC935D-4610-4DA1-A00B-DE75F80CC065}">
            <xm:f>Values!$A$5</xm:f>
            <x14:dxf>
              <fill>
                <patternFill>
                  <bgColor rgb="FFE67E22"/>
                </patternFill>
              </fill>
            </x14:dxf>
          </x14:cfRule>
          <x14:cfRule type="cellIs" priority="280" operator="equal" id="{155BDFBE-A2C1-41AC-A51C-4D7A5F36229F}">
            <xm:f>Values!$A$4</xm:f>
            <x14:dxf>
              <fill>
                <patternFill>
                  <bgColor rgb="FFE74C3C"/>
                </patternFill>
              </fill>
            </x14:dxf>
          </x14:cfRule>
          <xm:sqref>G65</xm:sqref>
        </x14:conditionalFormatting>
        <x14:conditionalFormatting xmlns:xm="http://schemas.microsoft.com/office/excel/2006/main">
          <x14:cfRule type="cellIs" priority="271" operator="equal" id="{6AE0191D-68C7-4132-8DEC-256A7D4D9F43}">
            <xm:f>Values!$A$15</xm:f>
            <x14:dxf>
              <fill>
                <patternFill>
                  <bgColor rgb="FF27AE60"/>
                </patternFill>
              </fill>
            </x14:dxf>
          </x14:cfRule>
          <x14:cfRule type="cellIs" priority="272" operator="equal" id="{10A548CF-8E8F-4A26-9988-C337F9F38D97}">
            <xm:f>Values!$A$14</xm:f>
            <x14:dxf>
              <fill>
                <patternFill>
                  <bgColor rgb="FFF1C40F"/>
                </patternFill>
              </fill>
            </x14:dxf>
          </x14:cfRule>
          <x14:cfRule type="cellIs" priority="273" operator="equal" id="{15D26772-BF2B-49F9-ADDD-D829798B2D46}">
            <xm:f>Values!$A$13</xm:f>
            <x14:dxf>
              <fill>
                <patternFill>
                  <bgColor rgb="FFF39C12"/>
                </patternFill>
              </fill>
            </x14:dxf>
          </x14:cfRule>
          <x14:cfRule type="cellIs" priority="274" operator="equal" id="{A69BD09E-87E2-41F8-90FB-9A40DB0E0514}">
            <xm:f>Values!$A$12</xm:f>
            <x14:dxf>
              <fill>
                <patternFill>
                  <bgColor rgb="FFE67E22"/>
                </patternFill>
              </fill>
            </x14:dxf>
          </x14:cfRule>
          <x14:cfRule type="cellIs" priority="275" operator="equal" id="{FAA0EDC9-81FD-4404-83E1-81B0AB0DE91D}">
            <xm:f>Values!$A$11</xm:f>
            <x14:dxf>
              <fill>
                <patternFill>
                  <bgColor rgb="FFE74C3C"/>
                </patternFill>
              </fill>
            </x14:dxf>
          </x14:cfRule>
          <xm:sqref>H65</xm:sqref>
        </x14:conditionalFormatting>
        <x14:conditionalFormatting xmlns:xm="http://schemas.microsoft.com/office/excel/2006/main">
          <x14:cfRule type="cellIs" priority="266" operator="equal" id="{E14BFA78-F144-41B5-8111-64E954C9BBE5}">
            <xm:f>Values!$A$8</xm:f>
            <x14:dxf>
              <fill>
                <patternFill>
                  <bgColor rgb="FF27AE60"/>
                </patternFill>
              </fill>
            </x14:dxf>
          </x14:cfRule>
          <x14:cfRule type="cellIs" priority="267" operator="equal" id="{9D4AA5E8-5E00-4BCC-9835-6FD68E6CFEA9}">
            <xm:f>Values!$A$7</xm:f>
            <x14:dxf>
              <fill>
                <patternFill>
                  <bgColor rgb="FFF1C40F"/>
                </patternFill>
              </fill>
            </x14:dxf>
          </x14:cfRule>
          <x14:cfRule type="cellIs" priority="268" operator="equal" id="{9FBE9D76-F078-41D5-88B4-A2247E5E54D2}">
            <xm:f>Values!$A$6</xm:f>
            <x14:dxf>
              <fill>
                <patternFill>
                  <bgColor rgb="FFF39C12"/>
                </patternFill>
              </fill>
            </x14:dxf>
          </x14:cfRule>
          <x14:cfRule type="cellIs" priority="269" operator="equal" id="{076BC60D-52A8-4A14-A94D-3E7C08929295}">
            <xm:f>Values!$A$5</xm:f>
            <x14:dxf>
              <fill>
                <patternFill>
                  <bgColor rgb="FFE67E22"/>
                </patternFill>
              </fill>
            </x14:dxf>
          </x14:cfRule>
          <x14:cfRule type="cellIs" priority="270" operator="equal" id="{06D1887F-9E49-467F-ABCD-726CC9A14516}">
            <xm:f>Values!$A$4</xm:f>
            <x14:dxf>
              <fill>
                <patternFill>
                  <bgColor rgb="FFE74C3C"/>
                </patternFill>
              </fill>
            </x14:dxf>
          </x14:cfRule>
          <xm:sqref>G64</xm:sqref>
        </x14:conditionalFormatting>
        <x14:conditionalFormatting xmlns:xm="http://schemas.microsoft.com/office/excel/2006/main">
          <x14:cfRule type="cellIs" priority="261" operator="equal" id="{5FAF1E77-4E5F-42EA-B49F-C8E0E7B001C9}">
            <xm:f>Values!$A$15</xm:f>
            <x14:dxf>
              <fill>
                <patternFill>
                  <bgColor rgb="FF27AE60"/>
                </patternFill>
              </fill>
            </x14:dxf>
          </x14:cfRule>
          <x14:cfRule type="cellIs" priority="262" operator="equal" id="{D3D455FA-3953-4949-AD30-0E7864F9E498}">
            <xm:f>Values!$A$14</xm:f>
            <x14:dxf>
              <fill>
                <patternFill>
                  <bgColor rgb="FFF1C40F"/>
                </patternFill>
              </fill>
            </x14:dxf>
          </x14:cfRule>
          <x14:cfRule type="cellIs" priority="263" operator="equal" id="{3CB2872A-A663-436E-90E9-A025FF815537}">
            <xm:f>Values!$A$13</xm:f>
            <x14:dxf>
              <fill>
                <patternFill>
                  <bgColor rgb="FFF39C12"/>
                </patternFill>
              </fill>
            </x14:dxf>
          </x14:cfRule>
          <x14:cfRule type="cellIs" priority="264" operator="equal" id="{48A7E58E-A288-4D42-9E79-36637139484E}">
            <xm:f>Values!$A$12</xm:f>
            <x14:dxf>
              <fill>
                <patternFill>
                  <bgColor rgb="FFE67E22"/>
                </patternFill>
              </fill>
            </x14:dxf>
          </x14:cfRule>
          <x14:cfRule type="cellIs" priority="265" operator="equal" id="{383AAEF3-31CE-44E8-BA4F-961D83BEAE89}">
            <xm:f>Values!$A$11</xm:f>
            <x14:dxf>
              <fill>
                <patternFill>
                  <bgColor rgb="FFE74C3C"/>
                </patternFill>
              </fill>
            </x14:dxf>
          </x14:cfRule>
          <xm:sqref>H64</xm:sqref>
        </x14:conditionalFormatting>
        <x14:conditionalFormatting xmlns:xm="http://schemas.microsoft.com/office/excel/2006/main">
          <x14:cfRule type="cellIs" priority="256" operator="equal" id="{6B40A1D4-57C6-4289-9B8E-302BA2D4F176}">
            <xm:f>Values!$A$8</xm:f>
            <x14:dxf>
              <fill>
                <patternFill>
                  <bgColor rgb="FF27AE60"/>
                </patternFill>
              </fill>
            </x14:dxf>
          </x14:cfRule>
          <x14:cfRule type="cellIs" priority="257" operator="equal" id="{0FCECC76-A65A-4CA1-A562-20FD4843DAAD}">
            <xm:f>Values!$A$7</xm:f>
            <x14:dxf>
              <fill>
                <patternFill>
                  <bgColor rgb="FFF1C40F"/>
                </patternFill>
              </fill>
            </x14:dxf>
          </x14:cfRule>
          <x14:cfRule type="cellIs" priority="258" operator="equal" id="{9C411D8C-9C35-457B-974E-E8B0F72FF7A3}">
            <xm:f>Values!$A$6</xm:f>
            <x14:dxf>
              <fill>
                <patternFill>
                  <bgColor rgb="FFF39C12"/>
                </patternFill>
              </fill>
            </x14:dxf>
          </x14:cfRule>
          <x14:cfRule type="cellIs" priority="259" operator="equal" id="{C4F93B1F-6974-4D5D-8BFC-822806EDBEB3}">
            <xm:f>Values!$A$5</xm:f>
            <x14:dxf>
              <fill>
                <patternFill>
                  <bgColor rgb="FFE67E22"/>
                </patternFill>
              </fill>
            </x14:dxf>
          </x14:cfRule>
          <x14:cfRule type="cellIs" priority="260" operator="equal" id="{648D6564-D53D-433C-B128-61EFF7ED9EE7}">
            <xm:f>Values!$A$4</xm:f>
            <x14:dxf>
              <fill>
                <patternFill>
                  <bgColor rgb="FFE74C3C"/>
                </patternFill>
              </fill>
            </x14:dxf>
          </x14:cfRule>
          <xm:sqref>G63</xm:sqref>
        </x14:conditionalFormatting>
        <x14:conditionalFormatting xmlns:xm="http://schemas.microsoft.com/office/excel/2006/main">
          <x14:cfRule type="cellIs" priority="251" operator="equal" id="{AC932FEA-2013-436A-A13A-0A412312B0B9}">
            <xm:f>Values!$A$15</xm:f>
            <x14:dxf>
              <fill>
                <patternFill>
                  <bgColor rgb="FF27AE60"/>
                </patternFill>
              </fill>
            </x14:dxf>
          </x14:cfRule>
          <x14:cfRule type="cellIs" priority="252" operator="equal" id="{5A3F7E69-324F-45FC-98C5-1FB012C97518}">
            <xm:f>Values!$A$14</xm:f>
            <x14:dxf>
              <fill>
                <patternFill>
                  <bgColor rgb="FFF1C40F"/>
                </patternFill>
              </fill>
            </x14:dxf>
          </x14:cfRule>
          <x14:cfRule type="cellIs" priority="253" operator="equal" id="{7EA2E832-CFB1-4CB6-824E-21F2A192062E}">
            <xm:f>Values!$A$13</xm:f>
            <x14:dxf>
              <fill>
                <patternFill>
                  <bgColor rgb="FFF39C12"/>
                </patternFill>
              </fill>
            </x14:dxf>
          </x14:cfRule>
          <x14:cfRule type="cellIs" priority="254" operator="equal" id="{1075C4B7-C254-40ED-B6DD-99008215F562}">
            <xm:f>Values!$A$12</xm:f>
            <x14:dxf>
              <fill>
                <patternFill>
                  <bgColor rgb="FFE67E22"/>
                </patternFill>
              </fill>
            </x14:dxf>
          </x14:cfRule>
          <x14:cfRule type="cellIs" priority="255" operator="equal" id="{92BFA5E8-A451-4F68-97A0-E963FFE9377A}">
            <xm:f>Values!$A$11</xm:f>
            <x14:dxf>
              <fill>
                <patternFill>
                  <bgColor rgb="FFE74C3C"/>
                </patternFill>
              </fill>
            </x14:dxf>
          </x14:cfRule>
          <xm:sqref>H63</xm:sqref>
        </x14:conditionalFormatting>
        <x14:conditionalFormatting xmlns:xm="http://schemas.microsoft.com/office/excel/2006/main">
          <x14:cfRule type="cellIs" priority="246" operator="equal" id="{68B02EC7-9A4C-4B4F-9111-6AA697F6F608}">
            <xm:f>Values!$A$8</xm:f>
            <x14:dxf>
              <fill>
                <patternFill>
                  <bgColor rgb="FF27AE60"/>
                </patternFill>
              </fill>
            </x14:dxf>
          </x14:cfRule>
          <x14:cfRule type="cellIs" priority="247" operator="equal" id="{A8A471D6-202A-4F22-A268-4082472E859E}">
            <xm:f>Values!$A$7</xm:f>
            <x14:dxf>
              <fill>
                <patternFill>
                  <bgColor rgb="FFF1C40F"/>
                </patternFill>
              </fill>
            </x14:dxf>
          </x14:cfRule>
          <x14:cfRule type="cellIs" priority="248" operator="equal" id="{4772EBCD-718B-44B4-ADF2-13B991A6F00D}">
            <xm:f>Values!$A$6</xm:f>
            <x14:dxf>
              <fill>
                <patternFill>
                  <bgColor rgb="FFF39C12"/>
                </patternFill>
              </fill>
            </x14:dxf>
          </x14:cfRule>
          <x14:cfRule type="cellIs" priority="249" operator="equal" id="{496AE9C9-9DF6-48D8-B0F2-28B701EA31A7}">
            <xm:f>Values!$A$5</xm:f>
            <x14:dxf>
              <fill>
                <patternFill>
                  <bgColor rgb="FFE67E22"/>
                </patternFill>
              </fill>
            </x14:dxf>
          </x14:cfRule>
          <x14:cfRule type="cellIs" priority="250" operator="equal" id="{196DFDBD-AFD4-466F-B403-AA844A0F99BE}">
            <xm:f>Values!$A$4</xm:f>
            <x14:dxf>
              <fill>
                <patternFill>
                  <bgColor rgb="FFE74C3C"/>
                </patternFill>
              </fill>
            </x14:dxf>
          </x14:cfRule>
          <xm:sqref>G62</xm:sqref>
        </x14:conditionalFormatting>
        <x14:conditionalFormatting xmlns:xm="http://schemas.microsoft.com/office/excel/2006/main">
          <x14:cfRule type="cellIs" priority="241" operator="equal" id="{874E6732-740C-496F-9820-B80776B3CC3D}">
            <xm:f>Values!$A$15</xm:f>
            <x14:dxf>
              <fill>
                <patternFill>
                  <bgColor rgb="FF27AE60"/>
                </patternFill>
              </fill>
            </x14:dxf>
          </x14:cfRule>
          <x14:cfRule type="cellIs" priority="242" operator="equal" id="{3BAB88E2-E38A-4B6E-9E7C-44950AE2E8CD}">
            <xm:f>Values!$A$14</xm:f>
            <x14:dxf>
              <fill>
                <patternFill>
                  <bgColor rgb="FFF1C40F"/>
                </patternFill>
              </fill>
            </x14:dxf>
          </x14:cfRule>
          <x14:cfRule type="cellIs" priority="243" operator="equal" id="{0374EBFE-1A18-41D6-B4C2-5938EDA5F6FE}">
            <xm:f>Values!$A$13</xm:f>
            <x14:dxf>
              <fill>
                <patternFill>
                  <bgColor rgb="FFF39C12"/>
                </patternFill>
              </fill>
            </x14:dxf>
          </x14:cfRule>
          <x14:cfRule type="cellIs" priority="244" operator="equal" id="{364AC7F5-BD37-46F0-936C-A75C09C413E5}">
            <xm:f>Values!$A$12</xm:f>
            <x14:dxf>
              <fill>
                <patternFill>
                  <bgColor rgb="FFE67E22"/>
                </patternFill>
              </fill>
            </x14:dxf>
          </x14:cfRule>
          <x14:cfRule type="cellIs" priority="245" operator="equal" id="{11BDA6C5-8E5D-4EA2-AA92-919912E56DF6}">
            <xm:f>Values!$A$11</xm:f>
            <x14:dxf>
              <fill>
                <patternFill>
                  <bgColor rgb="FFE74C3C"/>
                </patternFill>
              </fill>
            </x14:dxf>
          </x14:cfRule>
          <xm:sqref>H62</xm:sqref>
        </x14:conditionalFormatting>
        <x14:conditionalFormatting xmlns:xm="http://schemas.microsoft.com/office/excel/2006/main">
          <x14:cfRule type="cellIs" priority="236" operator="equal" id="{B62379B1-3113-41B6-9541-8E204244E56D}">
            <xm:f>Values!$A$8</xm:f>
            <x14:dxf>
              <fill>
                <patternFill>
                  <bgColor rgb="FF27AE60"/>
                </patternFill>
              </fill>
            </x14:dxf>
          </x14:cfRule>
          <x14:cfRule type="cellIs" priority="237" operator="equal" id="{65D6E16F-A237-4AD6-9242-797F80F40792}">
            <xm:f>Values!$A$7</xm:f>
            <x14:dxf>
              <fill>
                <patternFill>
                  <bgColor rgb="FFF1C40F"/>
                </patternFill>
              </fill>
            </x14:dxf>
          </x14:cfRule>
          <x14:cfRule type="cellIs" priority="238" operator="equal" id="{EEC734A8-8458-440E-9E17-5E817F398514}">
            <xm:f>Values!$A$6</xm:f>
            <x14:dxf>
              <fill>
                <patternFill>
                  <bgColor rgb="FFF39C12"/>
                </patternFill>
              </fill>
            </x14:dxf>
          </x14:cfRule>
          <x14:cfRule type="cellIs" priority="239" operator="equal" id="{3AA22E58-D15D-4FF0-A429-274C93C918AF}">
            <xm:f>Values!$A$5</xm:f>
            <x14:dxf>
              <fill>
                <patternFill>
                  <bgColor rgb="FFE67E22"/>
                </patternFill>
              </fill>
            </x14:dxf>
          </x14:cfRule>
          <x14:cfRule type="cellIs" priority="240" operator="equal" id="{FBDEE91C-FB26-42B3-AC60-36BB54E8B0BF}">
            <xm:f>Values!$A$4</xm:f>
            <x14:dxf>
              <fill>
                <patternFill>
                  <bgColor rgb="FFE74C3C"/>
                </patternFill>
              </fill>
            </x14:dxf>
          </x14:cfRule>
          <xm:sqref>G61</xm:sqref>
        </x14:conditionalFormatting>
        <x14:conditionalFormatting xmlns:xm="http://schemas.microsoft.com/office/excel/2006/main">
          <x14:cfRule type="cellIs" priority="231" operator="equal" id="{EEDE2100-1EC4-4CEC-B2B9-06BF1B59B06B}">
            <xm:f>Values!$A$15</xm:f>
            <x14:dxf>
              <fill>
                <patternFill>
                  <bgColor rgb="FF27AE60"/>
                </patternFill>
              </fill>
            </x14:dxf>
          </x14:cfRule>
          <x14:cfRule type="cellIs" priority="232" operator="equal" id="{2D95F0A1-0F56-4830-BB44-BCE0325ADC19}">
            <xm:f>Values!$A$14</xm:f>
            <x14:dxf>
              <fill>
                <patternFill>
                  <bgColor rgb="FFF1C40F"/>
                </patternFill>
              </fill>
            </x14:dxf>
          </x14:cfRule>
          <x14:cfRule type="cellIs" priority="233" operator="equal" id="{0C3B1D47-6A93-4002-B7D1-9768F282143C}">
            <xm:f>Values!$A$13</xm:f>
            <x14:dxf>
              <fill>
                <patternFill>
                  <bgColor rgb="FFF39C12"/>
                </patternFill>
              </fill>
            </x14:dxf>
          </x14:cfRule>
          <x14:cfRule type="cellIs" priority="234" operator="equal" id="{84B6ADE1-F5B1-4DC6-B756-2B840D069B8B}">
            <xm:f>Values!$A$12</xm:f>
            <x14:dxf>
              <fill>
                <patternFill>
                  <bgColor rgb="FFE67E22"/>
                </patternFill>
              </fill>
            </x14:dxf>
          </x14:cfRule>
          <x14:cfRule type="cellIs" priority="235" operator="equal" id="{4162F92A-D3FB-40E4-9F48-425C2AAE1884}">
            <xm:f>Values!$A$11</xm:f>
            <x14:dxf>
              <fill>
                <patternFill>
                  <bgColor rgb="FFE74C3C"/>
                </patternFill>
              </fill>
            </x14:dxf>
          </x14:cfRule>
          <xm:sqref>H61</xm:sqref>
        </x14:conditionalFormatting>
        <x14:conditionalFormatting xmlns:xm="http://schemas.microsoft.com/office/excel/2006/main">
          <x14:cfRule type="cellIs" priority="226" operator="equal" id="{32D2A9EF-1866-44DD-AA1D-984D7D6410CC}">
            <xm:f>Values!$A$8</xm:f>
            <x14:dxf>
              <fill>
                <patternFill>
                  <bgColor rgb="FF27AE60"/>
                </patternFill>
              </fill>
            </x14:dxf>
          </x14:cfRule>
          <x14:cfRule type="cellIs" priority="227" operator="equal" id="{C44048A5-7E7C-489F-AE64-CA597B7ADD89}">
            <xm:f>Values!$A$7</xm:f>
            <x14:dxf>
              <fill>
                <patternFill>
                  <bgColor rgb="FFF1C40F"/>
                </patternFill>
              </fill>
            </x14:dxf>
          </x14:cfRule>
          <x14:cfRule type="cellIs" priority="228" operator="equal" id="{A343AB18-B65D-45BC-A828-82562CF9A49A}">
            <xm:f>Values!$A$6</xm:f>
            <x14:dxf>
              <fill>
                <patternFill>
                  <bgColor rgb="FFF39C12"/>
                </patternFill>
              </fill>
            </x14:dxf>
          </x14:cfRule>
          <x14:cfRule type="cellIs" priority="229" operator="equal" id="{F5D850B6-FB58-45A2-BE20-6525CBF66541}">
            <xm:f>Values!$A$5</xm:f>
            <x14:dxf>
              <fill>
                <patternFill>
                  <bgColor rgb="FFE67E22"/>
                </patternFill>
              </fill>
            </x14:dxf>
          </x14:cfRule>
          <x14:cfRule type="cellIs" priority="230" operator="equal" id="{E545981F-CDCD-48AB-BB4A-E2E7FF5A4534}">
            <xm:f>Values!$A$4</xm:f>
            <x14:dxf>
              <fill>
                <patternFill>
                  <bgColor rgb="FFE74C3C"/>
                </patternFill>
              </fill>
            </x14:dxf>
          </x14:cfRule>
          <xm:sqref>G92</xm:sqref>
        </x14:conditionalFormatting>
        <x14:conditionalFormatting xmlns:xm="http://schemas.microsoft.com/office/excel/2006/main">
          <x14:cfRule type="cellIs" priority="221" operator="equal" id="{576B3795-F03F-472E-B1B7-53F19B4BB116}">
            <xm:f>Values!$A$15</xm:f>
            <x14:dxf>
              <fill>
                <patternFill>
                  <bgColor rgb="FF27AE60"/>
                </patternFill>
              </fill>
            </x14:dxf>
          </x14:cfRule>
          <x14:cfRule type="cellIs" priority="222" operator="equal" id="{55E0AB09-58C8-4A1E-A5C5-60228A90C78B}">
            <xm:f>Values!$A$14</xm:f>
            <x14:dxf>
              <fill>
                <patternFill>
                  <bgColor rgb="FFF1C40F"/>
                </patternFill>
              </fill>
            </x14:dxf>
          </x14:cfRule>
          <x14:cfRule type="cellIs" priority="223" operator="equal" id="{19593490-2ABC-452A-8DFD-02729BE2EFA5}">
            <xm:f>Values!$A$13</xm:f>
            <x14:dxf>
              <fill>
                <patternFill>
                  <bgColor rgb="FFF39C12"/>
                </patternFill>
              </fill>
            </x14:dxf>
          </x14:cfRule>
          <x14:cfRule type="cellIs" priority="224" operator="equal" id="{1EF85FAB-2F2C-4AAA-82B3-7016EE379935}">
            <xm:f>Values!$A$12</xm:f>
            <x14:dxf>
              <fill>
                <patternFill>
                  <bgColor rgb="FFE67E22"/>
                </patternFill>
              </fill>
            </x14:dxf>
          </x14:cfRule>
          <x14:cfRule type="cellIs" priority="225" operator="equal" id="{FD8CB9BB-FBCE-4302-9D1C-285F56DEA1B9}">
            <xm:f>Values!$A$11</xm:f>
            <x14:dxf>
              <fill>
                <patternFill>
                  <bgColor rgb="FFE74C3C"/>
                </patternFill>
              </fill>
            </x14:dxf>
          </x14:cfRule>
          <xm:sqref>H92</xm:sqref>
        </x14:conditionalFormatting>
        <x14:conditionalFormatting xmlns:xm="http://schemas.microsoft.com/office/excel/2006/main">
          <x14:cfRule type="cellIs" priority="216" operator="equal" id="{3FDF971F-196F-40AA-9BF9-CB802313C0A2}">
            <xm:f>Values!$A$8</xm:f>
            <x14:dxf>
              <fill>
                <patternFill>
                  <bgColor rgb="FF27AE60"/>
                </patternFill>
              </fill>
            </x14:dxf>
          </x14:cfRule>
          <x14:cfRule type="cellIs" priority="217" operator="equal" id="{129A8BAD-31A2-49B0-B3B5-E049B8173AD5}">
            <xm:f>Values!$A$7</xm:f>
            <x14:dxf>
              <fill>
                <patternFill>
                  <bgColor rgb="FFF1C40F"/>
                </patternFill>
              </fill>
            </x14:dxf>
          </x14:cfRule>
          <x14:cfRule type="cellIs" priority="218" operator="equal" id="{0403B8E7-4FA9-475F-94EF-F97287421FBE}">
            <xm:f>Values!$A$6</xm:f>
            <x14:dxf>
              <fill>
                <patternFill>
                  <bgColor rgb="FFF39C12"/>
                </patternFill>
              </fill>
            </x14:dxf>
          </x14:cfRule>
          <x14:cfRule type="cellIs" priority="219" operator="equal" id="{73FCA192-6C7D-478D-8452-9C50BD67B6BC}">
            <xm:f>Values!$A$5</xm:f>
            <x14:dxf>
              <fill>
                <patternFill>
                  <bgColor rgb="FFE67E22"/>
                </patternFill>
              </fill>
            </x14:dxf>
          </x14:cfRule>
          <x14:cfRule type="cellIs" priority="220" operator="equal" id="{7CA6C975-5EF0-44F3-A94B-83CF7948521D}">
            <xm:f>Values!$A$4</xm:f>
            <x14:dxf>
              <fill>
                <patternFill>
                  <bgColor rgb="FFE74C3C"/>
                </patternFill>
              </fill>
            </x14:dxf>
          </x14:cfRule>
          <xm:sqref>G75</xm:sqref>
        </x14:conditionalFormatting>
        <x14:conditionalFormatting xmlns:xm="http://schemas.microsoft.com/office/excel/2006/main">
          <x14:cfRule type="cellIs" priority="211" operator="equal" id="{33C8D4A5-77FE-4433-AB5E-B2BFE07E26AE}">
            <xm:f>Values!$A$15</xm:f>
            <x14:dxf>
              <fill>
                <patternFill>
                  <bgColor rgb="FF27AE60"/>
                </patternFill>
              </fill>
            </x14:dxf>
          </x14:cfRule>
          <x14:cfRule type="cellIs" priority="212" operator="equal" id="{867414DF-DA9C-4DE8-BA10-27615D458C14}">
            <xm:f>Values!$A$14</xm:f>
            <x14:dxf>
              <fill>
                <patternFill>
                  <bgColor rgb="FFF1C40F"/>
                </patternFill>
              </fill>
            </x14:dxf>
          </x14:cfRule>
          <x14:cfRule type="cellIs" priority="213" operator="equal" id="{2CEDCEDB-63B8-4C87-8372-0FDC327B0CD2}">
            <xm:f>Values!$A$13</xm:f>
            <x14:dxf>
              <fill>
                <patternFill>
                  <bgColor rgb="FFF39C12"/>
                </patternFill>
              </fill>
            </x14:dxf>
          </x14:cfRule>
          <x14:cfRule type="cellIs" priority="214" operator="equal" id="{3FCD5AA9-4B43-47B2-B300-6E317CD6D4B4}">
            <xm:f>Values!$A$12</xm:f>
            <x14:dxf>
              <fill>
                <patternFill>
                  <bgColor rgb="FFE67E22"/>
                </patternFill>
              </fill>
            </x14:dxf>
          </x14:cfRule>
          <x14:cfRule type="cellIs" priority="215" operator="equal" id="{033195CE-83C4-46D8-B253-A01184549DE7}">
            <xm:f>Values!$A$11</xm:f>
            <x14:dxf>
              <fill>
                <patternFill>
                  <bgColor rgb="FFE74C3C"/>
                </patternFill>
              </fill>
            </x14:dxf>
          </x14:cfRule>
          <xm:sqref>H75</xm:sqref>
        </x14:conditionalFormatting>
        <x14:conditionalFormatting xmlns:xm="http://schemas.microsoft.com/office/excel/2006/main">
          <x14:cfRule type="cellIs" priority="206" operator="equal" id="{888E56B9-5719-40BA-8ED8-30008AA59040}">
            <xm:f>Values!$A$8</xm:f>
            <x14:dxf>
              <fill>
                <patternFill>
                  <bgColor rgb="FF27AE60"/>
                </patternFill>
              </fill>
            </x14:dxf>
          </x14:cfRule>
          <x14:cfRule type="cellIs" priority="207" operator="equal" id="{BF955D6B-058A-402E-AB32-A0D6A5D3D2F6}">
            <xm:f>Values!$A$7</xm:f>
            <x14:dxf>
              <fill>
                <patternFill>
                  <bgColor rgb="FFF1C40F"/>
                </patternFill>
              </fill>
            </x14:dxf>
          </x14:cfRule>
          <x14:cfRule type="cellIs" priority="208" operator="equal" id="{4EE4F125-13B0-4247-A370-DEF310195C16}">
            <xm:f>Values!$A$6</xm:f>
            <x14:dxf>
              <fill>
                <patternFill>
                  <bgColor rgb="FFF39C12"/>
                </patternFill>
              </fill>
            </x14:dxf>
          </x14:cfRule>
          <x14:cfRule type="cellIs" priority="209" operator="equal" id="{A782B5A8-EEA3-48DB-8121-F725766A2B32}">
            <xm:f>Values!$A$5</xm:f>
            <x14:dxf>
              <fill>
                <patternFill>
                  <bgColor rgb="FFE67E22"/>
                </patternFill>
              </fill>
            </x14:dxf>
          </x14:cfRule>
          <x14:cfRule type="cellIs" priority="210" operator="equal" id="{9AC02301-99B3-41D4-8735-7F44B7131E55}">
            <xm:f>Values!$A$4</xm:f>
            <x14:dxf>
              <fill>
                <patternFill>
                  <bgColor rgb="FFE74C3C"/>
                </patternFill>
              </fill>
            </x14:dxf>
          </x14:cfRule>
          <xm:sqref>G74</xm:sqref>
        </x14:conditionalFormatting>
        <x14:conditionalFormatting xmlns:xm="http://schemas.microsoft.com/office/excel/2006/main">
          <x14:cfRule type="cellIs" priority="201" operator="equal" id="{79B2C62A-AB06-4A64-837B-3F393BF875C2}">
            <xm:f>Values!$A$15</xm:f>
            <x14:dxf>
              <fill>
                <patternFill>
                  <bgColor rgb="FF27AE60"/>
                </patternFill>
              </fill>
            </x14:dxf>
          </x14:cfRule>
          <x14:cfRule type="cellIs" priority="202" operator="equal" id="{313A0D92-FB28-44B1-B6A0-F5741BAD07AD}">
            <xm:f>Values!$A$14</xm:f>
            <x14:dxf>
              <fill>
                <patternFill>
                  <bgColor rgb="FFF1C40F"/>
                </patternFill>
              </fill>
            </x14:dxf>
          </x14:cfRule>
          <x14:cfRule type="cellIs" priority="203" operator="equal" id="{56345DAE-71D4-4B3A-9EE1-A642830FAC8F}">
            <xm:f>Values!$A$13</xm:f>
            <x14:dxf>
              <fill>
                <patternFill>
                  <bgColor rgb="FFF39C12"/>
                </patternFill>
              </fill>
            </x14:dxf>
          </x14:cfRule>
          <x14:cfRule type="cellIs" priority="204" operator="equal" id="{677558BC-34A2-4DCE-8A8A-C462B40F4F4E}">
            <xm:f>Values!$A$12</xm:f>
            <x14:dxf>
              <fill>
                <patternFill>
                  <bgColor rgb="FFE67E22"/>
                </patternFill>
              </fill>
            </x14:dxf>
          </x14:cfRule>
          <x14:cfRule type="cellIs" priority="205" operator="equal" id="{3551B313-F79F-4702-B104-FCE7ADAD5F71}">
            <xm:f>Values!$A$11</xm:f>
            <x14:dxf>
              <fill>
                <patternFill>
                  <bgColor rgb="FFE74C3C"/>
                </patternFill>
              </fill>
            </x14:dxf>
          </x14:cfRule>
          <xm:sqref>H74</xm:sqref>
        </x14:conditionalFormatting>
        <x14:conditionalFormatting xmlns:xm="http://schemas.microsoft.com/office/excel/2006/main">
          <x14:cfRule type="cellIs" priority="196" operator="equal" id="{A0DFA025-B113-444F-81B3-F4F08C7C8160}">
            <xm:f>Values!$A$8</xm:f>
            <x14:dxf>
              <fill>
                <patternFill>
                  <bgColor rgb="FF27AE60"/>
                </patternFill>
              </fill>
            </x14:dxf>
          </x14:cfRule>
          <x14:cfRule type="cellIs" priority="197" operator="equal" id="{46D109EC-ACFA-4A60-B630-6B8595586D54}">
            <xm:f>Values!$A$7</xm:f>
            <x14:dxf>
              <fill>
                <patternFill>
                  <bgColor rgb="FFF1C40F"/>
                </patternFill>
              </fill>
            </x14:dxf>
          </x14:cfRule>
          <x14:cfRule type="cellIs" priority="198" operator="equal" id="{7AFA813E-B982-4463-AB5F-D35ABB5A17D7}">
            <xm:f>Values!$A$6</xm:f>
            <x14:dxf>
              <fill>
                <patternFill>
                  <bgColor rgb="FFF39C12"/>
                </patternFill>
              </fill>
            </x14:dxf>
          </x14:cfRule>
          <x14:cfRule type="cellIs" priority="199" operator="equal" id="{E37D1CE0-CC3F-4E0C-9FE1-0913F03A60A0}">
            <xm:f>Values!$A$5</xm:f>
            <x14:dxf>
              <fill>
                <patternFill>
                  <bgColor rgb="FFE67E22"/>
                </patternFill>
              </fill>
            </x14:dxf>
          </x14:cfRule>
          <x14:cfRule type="cellIs" priority="200" operator="equal" id="{48BB43E1-F6A1-4D8C-93CB-79010B69BDA7}">
            <xm:f>Values!$A$4</xm:f>
            <x14:dxf>
              <fill>
                <patternFill>
                  <bgColor rgb="FFE74C3C"/>
                </patternFill>
              </fill>
            </x14:dxf>
          </x14:cfRule>
          <xm:sqref>G73</xm:sqref>
        </x14:conditionalFormatting>
        <x14:conditionalFormatting xmlns:xm="http://schemas.microsoft.com/office/excel/2006/main">
          <x14:cfRule type="cellIs" priority="191" operator="equal" id="{D2357E93-19E9-4CCE-B03F-85E12B9C58DE}">
            <xm:f>Values!$A$15</xm:f>
            <x14:dxf>
              <fill>
                <patternFill>
                  <bgColor rgb="FF27AE60"/>
                </patternFill>
              </fill>
            </x14:dxf>
          </x14:cfRule>
          <x14:cfRule type="cellIs" priority="192" operator="equal" id="{25353D73-CFDF-4476-B179-A2AE30742129}">
            <xm:f>Values!$A$14</xm:f>
            <x14:dxf>
              <fill>
                <patternFill>
                  <bgColor rgb="FFF1C40F"/>
                </patternFill>
              </fill>
            </x14:dxf>
          </x14:cfRule>
          <x14:cfRule type="cellIs" priority="193" operator="equal" id="{8133D523-03DD-4F9E-8540-E238E37A7765}">
            <xm:f>Values!$A$13</xm:f>
            <x14:dxf>
              <fill>
                <patternFill>
                  <bgColor rgb="FFF39C12"/>
                </patternFill>
              </fill>
            </x14:dxf>
          </x14:cfRule>
          <x14:cfRule type="cellIs" priority="194" operator="equal" id="{DC27CE81-3FA8-4F98-B02B-2ADF4FB8587E}">
            <xm:f>Values!$A$12</xm:f>
            <x14:dxf>
              <fill>
                <patternFill>
                  <bgColor rgb="FFE67E22"/>
                </patternFill>
              </fill>
            </x14:dxf>
          </x14:cfRule>
          <x14:cfRule type="cellIs" priority="195" operator="equal" id="{ACFE8752-0488-4310-BEB2-1BE5B84815EC}">
            <xm:f>Values!$A$11</xm:f>
            <x14:dxf>
              <fill>
                <patternFill>
                  <bgColor rgb="FFE74C3C"/>
                </patternFill>
              </fill>
            </x14:dxf>
          </x14:cfRule>
          <xm:sqref>H73</xm:sqref>
        </x14:conditionalFormatting>
        <x14:conditionalFormatting xmlns:xm="http://schemas.microsoft.com/office/excel/2006/main">
          <x14:cfRule type="cellIs" priority="186" operator="equal" id="{603AFE1B-0B8E-41C6-B64D-527955EDB362}">
            <xm:f>Values!$A$8</xm:f>
            <x14:dxf>
              <fill>
                <patternFill>
                  <bgColor rgb="FF27AE60"/>
                </patternFill>
              </fill>
            </x14:dxf>
          </x14:cfRule>
          <x14:cfRule type="cellIs" priority="187" operator="equal" id="{E2E6040B-F18E-48D0-A6E9-E15021DC6A76}">
            <xm:f>Values!$A$7</xm:f>
            <x14:dxf>
              <fill>
                <patternFill>
                  <bgColor rgb="FFF1C40F"/>
                </patternFill>
              </fill>
            </x14:dxf>
          </x14:cfRule>
          <x14:cfRule type="cellIs" priority="188" operator="equal" id="{485760D1-CBFA-4890-878A-22DFB1875AF0}">
            <xm:f>Values!$A$6</xm:f>
            <x14:dxf>
              <fill>
                <patternFill>
                  <bgColor rgb="FFF39C12"/>
                </patternFill>
              </fill>
            </x14:dxf>
          </x14:cfRule>
          <x14:cfRule type="cellIs" priority="189" operator="equal" id="{5DB3EAD2-B378-426E-BB5B-CFD924F5B7C0}">
            <xm:f>Values!$A$5</xm:f>
            <x14:dxf>
              <fill>
                <patternFill>
                  <bgColor rgb="FFE67E22"/>
                </patternFill>
              </fill>
            </x14:dxf>
          </x14:cfRule>
          <x14:cfRule type="cellIs" priority="190" operator="equal" id="{A9CE277B-C7C1-4427-8E71-9F593D7BF32A}">
            <xm:f>Values!$A$4</xm:f>
            <x14:dxf>
              <fill>
                <patternFill>
                  <bgColor rgb="FFE74C3C"/>
                </patternFill>
              </fill>
            </x14:dxf>
          </x14:cfRule>
          <xm:sqref>G72</xm:sqref>
        </x14:conditionalFormatting>
        <x14:conditionalFormatting xmlns:xm="http://schemas.microsoft.com/office/excel/2006/main">
          <x14:cfRule type="cellIs" priority="181" operator="equal" id="{940261C5-5CB2-4C1E-A8F2-E230EE6D322E}">
            <xm:f>Values!$A$15</xm:f>
            <x14:dxf>
              <fill>
                <patternFill>
                  <bgColor rgb="FF27AE60"/>
                </patternFill>
              </fill>
            </x14:dxf>
          </x14:cfRule>
          <x14:cfRule type="cellIs" priority="182" operator="equal" id="{42A45580-1FA8-467A-8251-A9F3E1C7A481}">
            <xm:f>Values!$A$14</xm:f>
            <x14:dxf>
              <fill>
                <patternFill>
                  <bgColor rgb="FFF1C40F"/>
                </patternFill>
              </fill>
            </x14:dxf>
          </x14:cfRule>
          <x14:cfRule type="cellIs" priority="183" operator="equal" id="{44BC892F-A9AA-47FE-9180-FD638AEE4EA8}">
            <xm:f>Values!$A$13</xm:f>
            <x14:dxf>
              <fill>
                <patternFill>
                  <bgColor rgb="FFF39C12"/>
                </patternFill>
              </fill>
            </x14:dxf>
          </x14:cfRule>
          <x14:cfRule type="cellIs" priority="184" operator="equal" id="{4F1BC5CB-CB00-4FFA-8EA1-221650270B79}">
            <xm:f>Values!$A$12</xm:f>
            <x14:dxf>
              <fill>
                <patternFill>
                  <bgColor rgb="FFE67E22"/>
                </patternFill>
              </fill>
            </x14:dxf>
          </x14:cfRule>
          <x14:cfRule type="cellIs" priority="185" operator="equal" id="{4A419047-0E27-4C21-86B1-0F0823752FC0}">
            <xm:f>Values!$A$11</xm:f>
            <x14:dxf>
              <fill>
                <patternFill>
                  <bgColor rgb="FFE74C3C"/>
                </patternFill>
              </fill>
            </x14:dxf>
          </x14:cfRule>
          <xm:sqref>H72</xm:sqref>
        </x14:conditionalFormatting>
        <x14:conditionalFormatting xmlns:xm="http://schemas.microsoft.com/office/excel/2006/main">
          <x14:cfRule type="cellIs" priority="176" operator="equal" id="{E3D84A3E-B314-4041-BE0A-784B96AEF731}">
            <xm:f>Values!$A$8</xm:f>
            <x14:dxf>
              <fill>
                <patternFill>
                  <bgColor rgb="FF27AE60"/>
                </patternFill>
              </fill>
            </x14:dxf>
          </x14:cfRule>
          <x14:cfRule type="cellIs" priority="177" operator="equal" id="{C418C3A1-6663-41D4-8E1B-8778D461D0F7}">
            <xm:f>Values!$A$7</xm:f>
            <x14:dxf>
              <fill>
                <patternFill>
                  <bgColor rgb="FFF1C40F"/>
                </patternFill>
              </fill>
            </x14:dxf>
          </x14:cfRule>
          <x14:cfRule type="cellIs" priority="178" operator="equal" id="{74C5FC39-A422-44CF-A8FC-61AD8FCD550F}">
            <xm:f>Values!$A$6</xm:f>
            <x14:dxf>
              <fill>
                <patternFill>
                  <bgColor rgb="FFF39C12"/>
                </patternFill>
              </fill>
            </x14:dxf>
          </x14:cfRule>
          <x14:cfRule type="cellIs" priority="179" operator="equal" id="{FA1ED0AC-C094-4312-90FD-C06166F1A603}">
            <xm:f>Values!$A$5</xm:f>
            <x14:dxf>
              <fill>
                <patternFill>
                  <bgColor rgb="FFE67E22"/>
                </patternFill>
              </fill>
            </x14:dxf>
          </x14:cfRule>
          <x14:cfRule type="cellIs" priority="180" operator="equal" id="{6B459B22-206F-46C3-A29A-9C96AF0C167E}">
            <xm:f>Values!$A$4</xm:f>
            <x14:dxf>
              <fill>
                <patternFill>
                  <bgColor rgb="FFE74C3C"/>
                </patternFill>
              </fill>
            </x14:dxf>
          </x14:cfRule>
          <xm:sqref>G81</xm:sqref>
        </x14:conditionalFormatting>
        <x14:conditionalFormatting xmlns:xm="http://schemas.microsoft.com/office/excel/2006/main">
          <x14:cfRule type="cellIs" priority="171" operator="equal" id="{E6E2CFF7-22FC-408E-9917-4B39583F27F1}">
            <xm:f>Values!$A$15</xm:f>
            <x14:dxf>
              <fill>
                <patternFill>
                  <bgColor rgb="FF27AE60"/>
                </patternFill>
              </fill>
            </x14:dxf>
          </x14:cfRule>
          <x14:cfRule type="cellIs" priority="172" operator="equal" id="{B953CFFF-2E81-4156-8E88-2A127BC36877}">
            <xm:f>Values!$A$14</xm:f>
            <x14:dxf>
              <fill>
                <patternFill>
                  <bgColor rgb="FFF1C40F"/>
                </patternFill>
              </fill>
            </x14:dxf>
          </x14:cfRule>
          <x14:cfRule type="cellIs" priority="173" operator="equal" id="{55A3DA00-CB19-40F9-910D-544815635C4F}">
            <xm:f>Values!$A$13</xm:f>
            <x14:dxf>
              <fill>
                <patternFill>
                  <bgColor rgb="FFF39C12"/>
                </patternFill>
              </fill>
            </x14:dxf>
          </x14:cfRule>
          <x14:cfRule type="cellIs" priority="174" operator="equal" id="{0436EC9D-A8FB-41A4-97DA-AC0BBE678301}">
            <xm:f>Values!$A$12</xm:f>
            <x14:dxf>
              <fill>
                <patternFill>
                  <bgColor rgb="FFE67E22"/>
                </patternFill>
              </fill>
            </x14:dxf>
          </x14:cfRule>
          <x14:cfRule type="cellIs" priority="175" operator="equal" id="{39AFF8B4-CB88-41B6-A6F0-ADBAF22A20E4}">
            <xm:f>Values!$A$11</xm:f>
            <x14:dxf>
              <fill>
                <patternFill>
                  <bgColor rgb="FFE74C3C"/>
                </patternFill>
              </fill>
            </x14:dxf>
          </x14:cfRule>
          <xm:sqref>H81</xm:sqref>
        </x14:conditionalFormatting>
        <x14:conditionalFormatting xmlns:xm="http://schemas.microsoft.com/office/excel/2006/main">
          <x14:cfRule type="cellIs" priority="166" operator="equal" id="{41E80CBC-EE31-4B4C-B162-D60B9E4F6952}">
            <xm:f>Values!$A$8</xm:f>
            <x14:dxf>
              <fill>
                <patternFill>
                  <bgColor rgb="FF27AE60"/>
                </patternFill>
              </fill>
            </x14:dxf>
          </x14:cfRule>
          <x14:cfRule type="cellIs" priority="167" operator="equal" id="{26921B74-2509-4C29-A84B-5EB3F7C68FAB}">
            <xm:f>Values!$A$7</xm:f>
            <x14:dxf>
              <fill>
                <patternFill>
                  <bgColor rgb="FFF1C40F"/>
                </patternFill>
              </fill>
            </x14:dxf>
          </x14:cfRule>
          <x14:cfRule type="cellIs" priority="168" operator="equal" id="{E11E7AD1-650C-4279-A22C-262C2D24AEC6}">
            <xm:f>Values!$A$6</xm:f>
            <x14:dxf>
              <fill>
                <patternFill>
                  <bgColor rgb="FFF39C12"/>
                </patternFill>
              </fill>
            </x14:dxf>
          </x14:cfRule>
          <x14:cfRule type="cellIs" priority="169" operator="equal" id="{6020D84D-8D72-4C0B-BCDD-300DD4447E68}">
            <xm:f>Values!$A$5</xm:f>
            <x14:dxf>
              <fill>
                <patternFill>
                  <bgColor rgb="FFE67E22"/>
                </patternFill>
              </fill>
            </x14:dxf>
          </x14:cfRule>
          <x14:cfRule type="cellIs" priority="170" operator="equal" id="{FD2DCAE2-1B2C-47E2-9A3C-1C5394D56E03}">
            <xm:f>Values!$A$4</xm:f>
            <x14:dxf>
              <fill>
                <patternFill>
                  <bgColor rgb="FFE74C3C"/>
                </patternFill>
              </fill>
            </x14:dxf>
          </x14:cfRule>
          <xm:sqref>G80</xm:sqref>
        </x14:conditionalFormatting>
        <x14:conditionalFormatting xmlns:xm="http://schemas.microsoft.com/office/excel/2006/main">
          <x14:cfRule type="cellIs" priority="161" operator="equal" id="{C3B78EBB-3011-48D0-A851-5EA1DEB0625A}">
            <xm:f>Values!$A$15</xm:f>
            <x14:dxf>
              <fill>
                <patternFill>
                  <bgColor rgb="FF27AE60"/>
                </patternFill>
              </fill>
            </x14:dxf>
          </x14:cfRule>
          <x14:cfRule type="cellIs" priority="162" operator="equal" id="{6A2D37DF-9380-47D0-9DA4-92B3392A0672}">
            <xm:f>Values!$A$14</xm:f>
            <x14:dxf>
              <fill>
                <patternFill>
                  <bgColor rgb="FFF1C40F"/>
                </patternFill>
              </fill>
            </x14:dxf>
          </x14:cfRule>
          <x14:cfRule type="cellIs" priority="163" operator="equal" id="{E8BB9008-A646-4D29-AEB7-51947687C022}">
            <xm:f>Values!$A$13</xm:f>
            <x14:dxf>
              <fill>
                <patternFill>
                  <bgColor rgb="FFF39C12"/>
                </patternFill>
              </fill>
            </x14:dxf>
          </x14:cfRule>
          <x14:cfRule type="cellIs" priority="164" operator="equal" id="{7D085D12-2691-4F07-896C-434FC8197721}">
            <xm:f>Values!$A$12</xm:f>
            <x14:dxf>
              <fill>
                <patternFill>
                  <bgColor rgb="FFE67E22"/>
                </patternFill>
              </fill>
            </x14:dxf>
          </x14:cfRule>
          <x14:cfRule type="cellIs" priority="165" operator="equal" id="{E98E30B4-CCB2-4D4D-8003-D00E8668A660}">
            <xm:f>Values!$A$11</xm:f>
            <x14:dxf>
              <fill>
                <patternFill>
                  <bgColor rgb="FFE74C3C"/>
                </patternFill>
              </fill>
            </x14:dxf>
          </x14:cfRule>
          <xm:sqref>H80</xm:sqref>
        </x14:conditionalFormatting>
        <x14:conditionalFormatting xmlns:xm="http://schemas.microsoft.com/office/excel/2006/main">
          <x14:cfRule type="cellIs" priority="156" operator="equal" id="{6DC38201-E27B-4E9F-B1FF-22A96F9EBFFD}">
            <xm:f>Values!$A$8</xm:f>
            <x14:dxf>
              <fill>
                <patternFill>
                  <bgColor rgb="FF27AE60"/>
                </patternFill>
              </fill>
            </x14:dxf>
          </x14:cfRule>
          <x14:cfRule type="cellIs" priority="157" operator="equal" id="{2CB3ECCC-84E6-4270-914F-A15148EEF96A}">
            <xm:f>Values!$A$7</xm:f>
            <x14:dxf>
              <fill>
                <patternFill>
                  <bgColor rgb="FFF1C40F"/>
                </patternFill>
              </fill>
            </x14:dxf>
          </x14:cfRule>
          <x14:cfRule type="cellIs" priority="158" operator="equal" id="{F1D0B70F-1873-481E-A537-EB7EAFB99FA0}">
            <xm:f>Values!$A$6</xm:f>
            <x14:dxf>
              <fill>
                <patternFill>
                  <bgColor rgb="FFF39C12"/>
                </patternFill>
              </fill>
            </x14:dxf>
          </x14:cfRule>
          <x14:cfRule type="cellIs" priority="159" operator="equal" id="{9F4502E0-566B-4DD2-A2D3-CF7CFDD0FF57}">
            <xm:f>Values!$A$5</xm:f>
            <x14:dxf>
              <fill>
                <patternFill>
                  <bgColor rgb="FFE67E22"/>
                </patternFill>
              </fill>
            </x14:dxf>
          </x14:cfRule>
          <x14:cfRule type="cellIs" priority="160" operator="equal" id="{7466228C-2EB4-4BEB-8584-2BDF9059D486}">
            <xm:f>Values!$A$4</xm:f>
            <x14:dxf>
              <fill>
                <patternFill>
                  <bgColor rgb="FFE74C3C"/>
                </patternFill>
              </fill>
            </x14:dxf>
          </x14:cfRule>
          <xm:sqref>G79</xm:sqref>
        </x14:conditionalFormatting>
        <x14:conditionalFormatting xmlns:xm="http://schemas.microsoft.com/office/excel/2006/main">
          <x14:cfRule type="cellIs" priority="151" operator="equal" id="{CA8C734D-EADD-4307-B824-D996C9D1A0E0}">
            <xm:f>Values!$A$15</xm:f>
            <x14:dxf>
              <fill>
                <patternFill>
                  <bgColor rgb="FF27AE60"/>
                </patternFill>
              </fill>
            </x14:dxf>
          </x14:cfRule>
          <x14:cfRule type="cellIs" priority="152" operator="equal" id="{71B87E80-52CF-4CD0-AA1B-012B30DD15F3}">
            <xm:f>Values!$A$14</xm:f>
            <x14:dxf>
              <fill>
                <patternFill>
                  <bgColor rgb="FFF1C40F"/>
                </patternFill>
              </fill>
            </x14:dxf>
          </x14:cfRule>
          <x14:cfRule type="cellIs" priority="153" operator="equal" id="{3B69684C-4063-4E25-A8A5-DF380730D572}">
            <xm:f>Values!$A$13</xm:f>
            <x14:dxf>
              <fill>
                <patternFill>
                  <bgColor rgb="FFF39C12"/>
                </patternFill>
              </fill>
            </x14:dxf>
          </x14:cfRule>
          <x14:cfRule type="cellIs" priority="154" operator="equal" id="{F147E7C0-8CFA-4240-A63D-12D4369D22CA}">
            <xm:f>Values!$A$12</xm:f>
            <x14:dxf>
              <fill>
                <patternFill>
                  <bgColor rgb="FFE67E22"/>
                </patternFill>
              </fill>
            </x14:dxf>
          </x14:cfRule>
          <x14:cfRule type="cellIs" priority="155" operator="equal" id="{75948D14-697F-4E77-8874-92E101EAD880}">
            <xm:f>Values!$A$11</xm:f>
            <x14:dxf>
              <fill>
                <patternFill>
                  <bgColor rgb="FFE74C3C"/>
                </patternFill>
              </fill>
            </x14:dxf>
          </x14:cfRule>
          <xm:sqref>H79</xm:sqref>
        </x14:conditionalFormatting>
        <x14:conditionalFormatting xmlns:xm="http://schemas.microsoft.com/office/excel/2006/main">
          <x14:cfRule type="cellIs" priority="146" operator="equal" id="{B5C7E5D7-0ED0-4E6E-AB79-61FCD40BDC25}">
            <xm:f>Values!$A$8</xm:f>
            <x14:dxf>
              <fill>
                <patternFill>
                  <bgColor rgb="FF27AE60"/>
                </patternFill>
              </fill>
            </x14:dxf>
          </x14:cfRule>
          <x14:cfRule type="cellIs" priority="147" operator="equal" id="{425C545F-CA13-44FC-BB39-5B89ACAF7AA9}">
            <xm:f>Values!$A$7</xm:f>
            <x14:dxf>
              <fill>
                <patternFill>
                  <bgColor rgb="FFF1C40F"/>
                </patternFill>
              </fill>
            </x14:dxf>
          </x14:cfRule>
          <x14:cfRule type="cellIs" priority="148" operator="equal" id="{0A6174D4-3C76-4C6C-B232-1F0BC5E59067}">
            <xm:f>Values!$A$6</xm:f>
            <x14:dxf>
              <fill>
                <patternFill>
                  <bgColor rgb="FFF39C12"/>
                </patternFill>
              </fill>
            </x14:dxf>
          </x14:cfRule>
          <x14:cfRule type="cellIs" priority="149" operator="equal" id="{64FC55D3-7D1C-4D78-B3DA-1EFD12509742}">
            <xm:f>Values!$A$5</xm:f>
            <x14:dxf>
              <fill>
                <patternFill>
                  <bgColor rgb="FFE67E22"/>
                </patternFill>
              </fill>
            </x14:dxf>
          </x14:cfRule>
          <x14:cfRule type="cellIs" priority="150" operator="equal" id="{2FC32375-90D8-44F9-955D-7800A74B62C0}">
            <xm:f>Values!$A$4</xm:f>
            <x14:dxf>
              <fill>
                <patternFill>
                  <bgColor rgb="FFE74C3C"/>
                </patternFill>
              </fill>
            </x14:dxf>
          </x14:cfRule>
          <xm:sqref>G78</xm:sqref>
        </x14:conditionalFormatting>
        <x14:conditionalFormatting xmlns:xm="http://schemas.microsoft.com/office/excel/2006/main">
          <x14:cfRule type="cellIs" priority="141" operator="equal" id="{A96F19B8-C868-46B7-9A13-C3EF574BFE00}">
            <xm:f>Values!$A$15</xm:f>
            <x14:dxf>
              <fill>
                <patternFill>
                  <bgColor rgb="FF27AE60"/>
                </patternFill>
              </fill>
            </x14:dxf>
          </x14:cfRule>
          <x14:cfRule type="cellIs" priority="142" operator="equal" id="{AEC90E08-DBE6-4C65-A462-886127970CE1}">
            <xm:f>Values!$A$14</xm:f>
            <x14:dxf>
              <fill>
                <patternFill>
                  <bgColor rgb="FFF1C40F"/>
                </patternFill>
              </fill>
            </x14:dxf>
          </x14:cfRule>
          <x14:cfRule type="cellIs" priority="143" operator="equal" id="{C3E2475F-4D8B-4472-8567-9CC195FA1856}">
            <xm:f>Values!$A$13</xm:f>
            <x14:dxf>
              <fill>
                <patternFill>
                  <bgColor rgb="FFF39C12"/>
                </patternFill>
              </fill>
            </x14:dxf>
          </x14:cfRule>
          <x14:cfRule type="cellIs" priority="144" operator="equal" id="{2EF5E242-8129-4DFA-A28E-69E318AC6E59}">
            <xm:f>Values!$A$12</xm:f>
            <x14:dxf>
              <fill>
                <patternFill>
                  <bgColor rgb="FFE67E22"/>
                </patternFill>
              </fill>
            </x14:dxf>
          </x14:cfRule>
          <x14:cfRule type="cellIs" priority="145" operator="equal" id="{B2B27252-238E-4939-88D8-A9EBEC0C1CC0}">
            <xm:f>Values!$A$11</xm:f>
            <x14:dxf>
              <fill>
                <patternFill>
                  <bgColor rgb="FFE74C3C"/>
                </patternFill>
              </fill>
            </x14:dxf>
          </x14:cfRule>
          <xm:sqref>H78</xm:sqref>
        </x14:conditionalFormatting>
        <x14:conditionalFormatting xmlns:xm="http://schemas.microsoft.com/office/excel/2006/main">
          <x14:cfRule type="cellIs" priority="136" operator="equal" id="{193D4645-CEB0-485F-BF66-A10EB40DA3DF}">
            <xm:f>Values!$A$8</xm:f>
            <x14:dxf>
              <fill>
                <patternFill>
                  <bgColor rgb="FF27AE60"/>
                </patternFill>
              </fill>
            </x14:dxf>
          </x14:cfRule>
          <x14:cfRule type="cellIs" priority="137" operator="equal" id="{2CC59543-AE63-4B49-BB30-716A3D1E7A6D}">
            <xm:f>Values!$A$7</xm:f>
            <x14:dxf>
              <fill>
                <patternFill>
                  <bgColor rgb="FFF1C40F"/>
                </patternFill>
              </fill>
            </x14:dxf>
          </x14:cfRule>
          <x14:cfRule type="cellIs" priority="138" operator="equal" id="{4D580AD8-05ED-4592-9372-0EDA5337A384}">
            <xm:f>Values!$A$6</xm:f>
            <x14:dxf>
              <fill>
                <patternFill>
                  <bgColor rgb="FFF39C12"/>
                </patternFill>
              </fill>
            </x14:dxf>
          </x14:cfRule>
          <x14:cfRule type="cellIs" priority="139" operator="equal" id="{2A76E765-1432-4D33-9D0C-317C041471AF}">
            <xm:f>Values!$A$5</xm:f>
            <x14:dxf>
              <fill>
                <patternFill>
                  <bgColor rgb="FFE67E22"/>
                </patternFill>
              </fill>
            </x14:dxf>
          </x14:cfRule>
          <x14:cfRule type="cellIs" priority="140" operator="equal" id="{FC49798A-EE4B-4E81-A599-A778F98AD218}">
            <xm:f>Values!$A$4</xm:f>
            <x14:dxf>
              <fill>
                <patternFill>
                  <bgColor rgb="FFE74C3C"/>
                </patternFill>
              </fill>
            </x14:dxf>
          </x14:cfRule>
          <xm:sqref>G77</xm:sqref>
        </x14:conditionalFormatting>
        <x14:conditionalFormatting xmlns:xm="http://schemas.microsoft.com/office/excel/2006/main">
          <x14:cfRule type="cellIs" priority="131" operator="equal" id="{04901F07-A3F5-40D7-82B1-B454E1CEAF3C}">
            <xm:f>Values!$A$15</xm:f>
            <x14:dxf>
              <fill>
                <patternFill>
                  <bgColor rgb="FF27AE60"/>
                </patternFill>
              </fill>
            </x14:dxf>
          </x14:cfRule>
          <x14:cfRule type="cellIs" priority="132" operator="equal" id="{97758AE6-B7A0-4470-B89C-A8F86C8A8F7F}">
            <xm:f>Values!$A$14</xm:f>
            <x14:dxf>
              <fill>
                <patternFill>
                  <bgColor rgb="FFF1C40F"/>
                </patternFill>
              </fill>
            </x14:dxf>
          </x14:cfRule>
          <x14:cfRule type="cellIs" priority="133" operator="equal" id="{40B21413-DEE3-4670-8E00-2E8EF24A4450}">
            <xm:f>Values!$A$13</xm:f>
            <x14:dxf>
              <fill>
                <patternFill>
                  <bgColor rgb="FFF39C12"/>
                </patternFill>
              </fill>
            </x14:dxf>
          </x14:cfRule>
          <x14:cfRule type="cellIs" priority="134" operator="equal" id="{39C56CFD-3702-40F8-83AC-06904780FB08}">
            <xm:f>Values!$A$12</xm:f>
            <x14:dxf>
              <fill>
                <patternFill>
                  <bgColor rgb="FFE67E22"/>
                </patternFill>
              </fill>
            </x14:dxf>
          </x14:cfRule>
          <x14:cfRule type="cellIs" priority="135" operator="equal" id="{20303124-38B8-4FF2-8A6D-22049CA280E3}">
            <xm:f>Values!$A$11</xm:f>
            <x14:dxf>
              <fill>
                <patternFill>
                  <bgColor rgb="FFE74C3C"/>
                </patternFill>
              </fill>
            </x14:dxf>
          </x14:cfRule>
          <xm:sqref>H77</xm:sqref>
        </x14:conditionalFormatting>
        <x14:conditionalFormatting xmlns:xm="http://schemas.microsoft.com/office/excel/2006/main">
          <x14:cfRule type="cellIs" priority="126" operator="equal" id="{1928C0B9-1DE6-4E5A-A1E5-DE5C4895F9E5}">
            <xm:f>Values!$A$8</xm:f>
            <x14:dxf>
              <fill>
                <patternFill>
                  <bgColor rgb="FF27AE60"/>
                </patternFill>
              </fill>
            </x14:dxf>
          </x14:cfRule>
          <x14:cfRule type="cellIs" priority="127" operator="equal" id="{D22C0FD7-2847-4B02-83C7-D6600BC6B3E5}">
            <xm:f>Values!$A$7</xm:f>
            <x14:dxf>
              <fill>
                <patternFill>
                  <bgColor rgb="FFF1C40F"/>
                </patternFill>
              </fill>
            </x14:dxf>
          </x14:cfRule>
          <x14:cfRule type="cellIs" priority="128" operator="equal" id="{624DED20-D308-4441-8E65-FB77604CA087}">
            <xm:f>Values!$A$6</xm:f>
            <x14:dxf>
              <fill>
                <patternFill>
                  <bgColor rgb="FFF39C12"/>
                </patternFill>
              </fill>
            </x14:dxf>
          </x14:cfRule>
          <x14:cfRule type="cellIs" priority="129" operator="equal" id="{8D700028-A8B1-47D5-95BE-7369FCD01D62}">
            <xm:f>Values!$A$5</xm:f>
            <x14:dxf>
              <fill>
                <patternFill>
                  <bgColor rgb="FFE67E22"/>
                </patternFill>
              </fill>
            </x14:dxf>
          </x14:cfRule>
          <x14:cfRule type="cellIs" priority="130" operator="equal" id="{A236B83A-B857-4014-98D0-3BDE8C9D058F}">
            <xm:f>Values!$A$4</xm:f>
            <x14:dxf>
              <fill>
                <patternFill>
                  <bgColor rgb="FFE74C3C"/>
                </patternFill>
              </fill>
            </x14:dxf>
          </x14:cfRule>
          <xm:sqref>G76</xm:sqref>
        </x14:conditionalFormatting>
        <x14:conditionalFormatting xmlns:xm="http://schemas.microsoft.com/office/excel/2006/main">
          <x14:cfRule type="cellIs" priority="121" operator="equal" id="{D13F5B76-65B4-4FBD-96AD-FA88088959E8}">
            <xm:f>Values!$A$15</xm:f>
            <x14:dxf>
              <fill>
                <patternFill>
                  <bgColor rgb="FF27AE60"/>
                </patternFill>
              </fill>
            </x14:dxf>
          </x14:cfRule>
          <x14:cfRule type="cellIs" priority="122" operator="equal" id="{099D879D-DD11-4C8F-9FE5-C34010784917}">
            <xm:f>Values!$A$14</xm:f>
            <x14:dxf>
              <fill>
                <patternFill>
                  <bgColor rgb="FFF1C40F"/>
                </patternFill>
              </fill>
            </x14:dxf>
          </x14:cfRule>
          <x14:cfRule type="cellIs" priority="123" operator="equal" id="{FE0413E4-9EE5-431E-9DE5-754F937C9BDE}">
            <xm:f>Values!$A$13</xm:f>
            <x14:dxf>
              <fill>
                <patternFill>
                  <bgColor rgb="FFF39C12"/>
                </patternFill>
              </fill>
            </x14:dxf>
          </x14:cfRule>
          <x14:cfRule type="cellIs" priority="124" operator="equal" id="{A2C18E37-58C4-40B5-AC90-7AD264F5D8A6}">
            <xm:f>Values!$A$12</xm:f>
            <x14:dxf>
              <fill>
                <patternFill>
                  <bgColor rgb="FFE67E22"/>
                </patternFill>
              </fill>
            </x14:dxf>
          </x14:cfRule>
          <x14:cfRule type="cellIs" priority="125" operator="equal" id="{04FEC6CB-16F6-4581-BDD4-329A453A0D7A}">
            <xm:f>Values!$A$11</xm:f>
            <x14:dxf>
              <fill>
                <patternFill>
                  <bgColor rgb="FFE74C3C"/>
                </patternFill>
              </fill>
            </x14:dxf>
          </x14:cfRule>
          <xm:sqref>H76</xm:sqref>
        </x14:conditionalFormatting>
        <x14:conditionalFormatting xmlns:xm="http://schemas.microsoft.com/office/excel/2006/main">
          <x14:cfRule type="cellIs" priority="116" operator="equal" id="{2E58681C-A425-4284-A858-A34C82CE70BB}">
            <xm:f>Values!$A$8</xm:f>
            <x14:dxf>
              <fill>
                <patternFill>
                  <bgColor rgb="FF27AE60"/>
                </patternFill>
              </fill>
            </x14:dxf>
          </x14:cfRule>
          <x14:cfRule type="cellIs" priority="117" operator="equal" id="{73B5B437-C63F-43A2-8401-9B0B422EB61D}">
            <xm:f>Values!$A$7</xm:f>
            <x14:dxf>
              <fill>
                <patternFill>
                  <bgColor rgb="FFF1C40F"/>
                </patternFill>
              </fill>
            </x14:dxf>
          </x14:cfRule>
          <x14:cfRule type="cellIs" priority="118" operator="equal" id="{EB50C517-CF86-4FBF-8A80-96C5450DDD7A}">
            <xm:f>Values!$A$6</xm:f>
            <x14:dxf>
              <fill>
                <patternFill>
                  <bgColor rgb="FFF39C12"/>
                </patternFill>
              </fill>
            </x14:dxf>
          </x14:cfRule>
          <x14:cfRule type="cellIs" priority="119" operator="equal" id="{1C4F11F5-5CB4-455F-9A57-E8DFAA0D8C68}">
            <xm:f>Values!$A$5</xm:f>
            <x14:dxf>
              <fill>
                <patternFill>
                  <bgColor rgb="FFE67E22"/>
                </patternFill>
              </fill>
            </x14:dxf>
          </x14:cfRule>
          <x14:cfRule type="cellIs" priority="120" operator="equal" id="{F0698FD2-D3AB-449A-B858-AFE0AD4021F9}">
            <xm:f>Values!$A$4</xm:f>
            <x14:dxf>
              <fill>
                <patternFill>
                  <bgColor rgb="FFE74C3C"/>
                </patternFill>
              </fill>
            </x14:dxf>
          </x14:cfRule>
          <xm:sqref>G91</xm:sqref>
        </x14:conditionalFormatting>
        <x14:conditionalFormatting xmlns:xm="http://schemas.microsoft.com/office/excel/2006/main">
          <x14:cfRule type="cellIs" priority="111" operator="equal" id="{60372C7A-434B-4E0E-B18A-F004472A6C43}">
            <xm:f>Values!$A$15</xm:f>
            <x14:dxf>
              <fill>
                <patternFill>
                  <bgColor rgb="FF27AE60"/>
                </patternFill>
              </fill>
            </x14:dxf>
          </x14:cfRule>
          <x14:cfRule type="cellIs" priority="112" operator="equal" id="{3CB631AD-EA0C-429A-A8F2-03F907F7272F}">
            <xm:f>Values!$A$14</xm:f>
            <x14:dxf>
              <fill>
                <patternFill>
                  <bgColor rgb="FFF1C40F"/>
                </patternFill>
              </fill>
            </x14:dxf>
          </x14:cfRule>
          <x14:cfRule type="cellIs" priority="113" operator="equal" id="{162A64E3-9D2B-464A-9723-38F0CCF3453C}">
            <xm:f>Values!$A$13</xm:f>
            <x14:dxf>
              <fill>
                <patternFill>
                  <bgColor rgb="FFF39C12"/>
                </patternFill>
              </fill>
            </x14:dxf>
          </x14:cfRule>
          <x14:cfRule type="cellIs" priority="114" operator="equal" id="{104BE284-AF48-40A5-826F-A2F505344763}">
            <xm:f>Values!$A$12</xm:f>
            <x14:dxf>
              <fill>
                <patternFill>
                  <bgColor rgb="FFE67E22"/>
                </patternFill>
              </fill>
            </x14:dxf>
          </x14:cfRule>
          <x14:cfRule type="cellIs" priority="115" operator="equal" id="{F8E45B4C-92B8-41B8-A85A-9DCE2D077849}">
            <xm:f>Values!$A$11</xm:f>
            <x14:dxf>
              <fill>
                <patternFill>
                  <bgColor rgb="FFE74C3C"/>
                </patternFill>
              </fill>
            </x14:dxf>
          </x14:cfRule>
          <xm:sqref>H91</xm:sqref>
        </x14:conditionalFormatting>
        <x14:conditionalFormatting xmlns:xm="http://schemas.microsoft.com/office/excel/2006/main">
          <x14:cfRule type="cellIs" priority="106" operator="equal" id="{71EA11FB-F343-49C6-971E-18C474BB5F75}">
            <xm:f>Values!$A$8</xm:f>
            <x14:dxf>
              <fill>
                <patternFill>
                  <bgColor rgb="FF27AE60"/>
                </patternFill>
              </fill>
            </x14:dxf>
          </x14:cfRule>
          <x14:cfRule type="cellIs" priority="107" operator="equal" id="{C1C7670F-43C8-44A9-8DEE-040A20A8A024}">
            <xm:f>Values!$A$7</xm:f>
            <x14:dxf>
              <fill>
                <patternFill>
                  <bgColor rgb="FFF1C40F"/>
                </patternFill>
              </fill>
            </x14:dxf>
          </x14:cfRule>
          <x14:cfRule type="cellIs" priority="108" operator="equal" id="{8A2591D0-0EDA-4E87-8D36-AD1DC75DEF7F}">
            <xm:f>Values!$A$6</xm:f>
            <x14:dxf>
              <fill>
                <patternFill>
                  <bgColor rgb="FFF39C12"/>
                </patternFill>
              </fill>
            </x14:dxf>
          </x14:cfRule>
          <x14:cfRule type="cellIs" priority="109" operator="equal" id="{83238FBA-AF95-45CC-8CA2-E74934FD8023}">
            <xm:f>Values!$A$5</xm:f>
            <x14:dxf>
              <fill>
                <patternFill>
                  <bgColor rgb="FFE67E22"/>
                </patternFill>
              </fill>
            </x14:dxf>
          </x14:cfRule>
          <x14:cfRule type="cellIs" priority="110" operator="equal" id="{181194BB-BAF0-41A2-AAE0-62A2FA351F36}">
            <xm:f>Values!$A$4</xm:f>
            <x14:dxf>
              <fill>
                <patternFill>
                  <bgColor rgb="FFE74C3C"/>
                </patternFill>
              </fill>
            </x14:dxf>
          </x14:cfRule>
          <xm:sqref>G90</xm:sqref>
        </x14:conditionalFormatting>
        <x14:conditionalFormatting xmlns:xm="http://schemas.microsoft.com/office/excel/2006/main">
          <x14:cfRule type="cellIs" priority="101" operator="equal" id="{F73ED9CE-61A6-49A3-AD3A-1D1B479FA1BC}">
            <xm:f>Values!$A$15</xm:f>
            <x14:dxf>
              <fill>
                <patternFill>
                  <bgColor rgb="FF27AE60"/>
                </patternFill>
              </fill>
            </x14:dxf>
          </x14:cfRule>
          <x14:cfRule type="cellIs" priority="102" operator="equal" id="{CDB16BE1-A4C7-4D28-84B0-4F1C19AF24C4}">
            <xm:f>Values!$A$14</xm:f>
            <x14:dxf>
              <fill>
                <patternFill>
                  <bgColor rgb="FFF1C40F"/>
                </patternFill>
              </fill>
            </x14:dxf>
          </x14:cfRule>
          <x14:cfRule type="cellIs" priority="103" operator="equal" id="{C874011F-2AB3-4189-B082-47A3A45445C9}">
            <xm:f>Values!$A$13</xm:f>
            <x14:dxf>
              <fill>
                <patternFill>
                  <bgColor rgb="FFF39C12"/>
                </patternFill>
              </fill>
            </x14:dxf>
          </x14:cfRule>
          <x14:cfRule type="cellIs" priority="104" operator="equal" id="{F7EA3A7F-B737-4DB9-B9E2-70B4242A64A8}">
            <xm:f>Values!$A$12</xm:f>
            <x14:dxf>
              <fill>
                <patternFill>
                  <bgColor rgb="FFE67E22"/>
                </patternFill>
              </fill>
            </x14:dxf>
          </x14:cfRule>
          <x14:cfRule type="cellIs" priority="105" operator="equal" id="{76C7D550-E82C-4EFE-A6C9-37FC7165FC0C}">
            <xm:f>Values!$A$11</xm:f>
            <x14:dxf>
              <fill>
                <patternFill>
                  <bgColor rgb="FFE74C3C"/>
                </patternFill>
              </fill>
            </x14:dxf>
          </x14:cfRule>
          <xm:sqref>H90</xm:sqref>
        </x14:conditionalFormatting>
        <x14:conditionalFormatting xmlns:xm="http://schemas.microsoft.com/office/excel/2006/main">
          <x14:cfRule type="cellIs" priority="96" operator="equal" id="{2173B0F3-3F30-4E82-8FAD-A5776AC46DE7}">
            <xm:f>Values!$A$8</xm:f>
            <x14:dxf>
              <fill>
                <patternFill>
                  <bgColor rgb="FF27AE60"/>
                </patternFill>
              </fill>
            </x14:dxf>
          </x14:cfRule>
          <x14:cfRule type="cellIs" priority="97" operator="equal" id="{C33C371F-92FB-4F05-A2C0-8731C7144385}">
            <xm:f>Values!$A$7</xm:f>
            <x14:dxf>
              <fill>
                <patternFill>
                  <bgColor rgb="FFF1C40F"/>
                </patternFill>
              </fill>
            </x14:dxf>
          </x14:cfRule>
          <x14:cfRule type="cellIs" priority="98" operator="equal" id="{2418B13E-14F7-42B2-9639-EBCB9E3C02B0}">
            <xm:f>Values!$A$6</xm:f>
            <x14:dxf>
              <fill>
                <patternFill>
                  <bgColor rgb="FFF39C12"/>
                </patternFill>
              </fill>
            </x14:dxf>
          </x14:cfRule>
          <x14:cfRule type="cellIs" priority="99" operator="equal" id="{3B002B83-817B-4796-A77F-395EB3068ACF}">
            <xm:f>Values!$A$5</xm:f>
            <x14:dxf>
              <fill>
                <patternFill>
                  <bgColor rgb="FFE67E22"/>
                </patternFill>
              </fill>
            </x14:dxf>
          </x14:cfRule>
          <x14:cfRule type="cellIs" priority="100" operator="equal" id="{62A7DBD6-39E7-439B-8407-696925F8E903}">
            <xm:f>Values!$A$4</xm:f>
            <x14:dxf>
              <fill>
                <patternFill>
                  <bgColor rgb="FFE74C3C"/>
                </patternFill>
              </fill>
            </x14:dxf>
          </x14:cfRule>
          <xm:sqref>G85</xm:sqref>
        </x14:conditionalFormatting>
        <x14:conditionalFormatting xmlns:xm="http://schemas.microsoft.com/office/excel/2006/main">
          <x14:cfRule type="cellIs" priority="91" operator="equal" id="{8F716246-4CCA-4FA3-9D59-30CBE65BAD58}">
            <xm:f>Values!$A$15</xm:f>
            <x14:dxf>
              <fill>
                <patternFill>
                  <bgColor rgb="FF27AE60"/>
                </patternFill>
              </fill>
            </x14:dxf>
          </x14:cfRule>
          <x14:cfRule type="cellIs" priority="92" operator="equal" id="{BEB6CD3E-42CD-4C9F-A4B6-2AB7800E510A}">
            <xm:f>Values!$A$14</xm:f>
            <x14:dxf>
              <fill>
                <patternFill>
                  <bgColor rgb="FFF1C40F"/>
                </patternFill>
              </fill>
            </x14:dxf>
          </x14:cfRule>
          <x14:cfRule type="cellIs" priority="93" operator="equal" id="{1D624D9F-EB96-4A14-AFFF-B67908FC6AF9}">
            <xm:f>Values!$A$13</xm:f>
            <x14:dxf>
              <fill>
                <patternFill>
                  <bgColor rgb="FFF39C12"/>
                </patternFill>
              </fill>
            </x14:dxf>
          </x14:cfRule>
          <x14:cfRule type="cellIs" priority="94" operator="equal" id="{45AE3187-A9FF-4F32-82BE-3258C35F896A}">
            <xm:f>Values!$A$12</xm:f>
            <x14:dxf>
              <fill>
                <patternFill>
                  <bgColor rgb="FFE67E22"/>
                </patternFill>
              </fill>
            </x14:dxf>
          </x14:cfRule>
          <x14:cfRule type="cellIs" priority="95" operator="equal" id="{5AF691A3-4882-465F-A3A2-D2690DC797A0}">
            <xm:f>Values!$A$11</xm:f>
            <x14:dxf>
              <fill>
                <patternFill>
                  <bgColor rgb="FFE74C3C"/>
                </patternFill>
              </fill>
            </x14:dxf>
          </x14:cfRule>
          <xm:sqref>H85</xm:sqref>
        </x14:conditionalFormatting>
        <x14:conditionalFormatting xmlns:xm="http://schemas.microsoft.com/office/excel/2006/main">
          <x14:cfRule type="cellIs" priority="86" operator="equal" id="{5A387862-9559-4716-A481-7CF099BDB112}">
            <xm:f>Values!$A$8</xm:f>
            <x14:dxf>
              <fill>
                <patternFill>
                  <bgColor rgb="FF27AE60"/>
                </patternFill>
              </fill>
            </x14:dxf>
          </x14:cfRule>
          <x14:cfRule type="cellIs" priority="87" operator="equal" id="{F7CD0518-EB3B-4261-AB2B-6663EE841209}">
            <xm:f>Values!$A$7</xm:f>
            <x14:dxf>
              <fill>
                <patternFill>
                  <bgColor rgb="FFF1C40F"/>
                </patternFill>
              </fill>
            </x14:dxf>
          </x14:cfRule>
          <x14:cfRule type="cellIs" priority="88" operator="equal" id="{2078DAA1-5AAB-4ECC-943B-172AB7D29788}">
            <xm:f>Values!$A$6</xm:f>
            <x14:dxf>
              <fill>
                <patternFill>
                  <bgColor rgb="FFF39C12"/>
                </patternFill>
              </fill>
            </x14:dxf>
          </x14:cfRule>
          <x14:cfRule type="cellIs" priority="89" operator="equal" id="{EC5B0B89-62F9-4721-8814-60CD8981B824}">
            <xm:f>Values!$A$5</xm:f>
            <x14:dxf>
              <fill>
                <patternFill>
                  <bgColor rgb="FFE67E22"/>
                </patternFill>
              </fill>
            </x14:dxf>
          </x14:cfRule>
          <x14:cfRule type="cellIs" priority="90" operator="equal" id="{20AECD08-80DF-4EEE-90DB-B6D2FC1496A0}">
            <xm:f>Values!$A$4</xm:f>
            <x14:dxf>
              <fill>
                <patternFill>
                  <bgColor rgb="FFE74C3C"/>
                </patternFill>
              </fill>
            </x14:dxf>
          </x14:cfRule>
          <xm:sqref>G84</xm:sqref>
        </x14:conditionalFormatting>
        <x14:conditionalFormatting xmlns:xm="http://schemas.microsoft.com/office/excel/2006/main">
          <x14:cfRule type="cellIs" priority="81" operator="equal" id="{D39469B5-9F5E-4842-A81D-F6261E0292E5}">
            <xm:f>Values!$A$15</xm:f>
            <x14:dxf>
              <fill>
                <patternFill>
                  <bgColor rgb="FF27AE60"/>
                </patternFill>
              </fill>
            </x14:dxf>
          </x14:cfRule>
          <x14:cfRule type="cellIs" priority="82" operator="equal" id="{08A0B6D3-76FF-4D25-975F-8DF3B6459923}">
            <xm:f>Values!$A$14</xm:f>
            <x14:dxf>
              <fill>
                <patternFill>
                  <bgColor rgb="FFF1C40F"/>
                </patternFill>
              </fill>
            </x14:dxf>
          </x14:cfRule>
          <x14:cfRule type="cellIs" priority="83" operator="equal" id="{E53917F0-6963-4AF2-866B-AE3142F1FF5A}">
            <xm:f>Values!$A$13</xm:f>
            <x14:dxf>
              <fill>
                <patternFill>
                  <bgColor rgb="FFF39C12"/>
                </patternFill>
              </fill>
            </x14:dxf>
          </x14:cfRule>
          <x14:cfRule type="cellIs" priority="84" operator="equal" id="{F743FA28-EB22-4578-8E25-13C131562CFF}">
            <xm:f>Values!$A$12</xm:f>
            <x14:dxf>
              <fill>
                <patternFill>
                  <bgColor rgb="FFE67E22"/>
                </patternFill>
              </fill>
            </x14:dxf>
          </x14:cfRule>
          <x14:cfRule type="cellIs" priority="85" operator="equal" id="{1FADBCFD-9466-44AA-9870-F16AC7C50427}">
            <xm:f>Values!$A$11</xm:f>
            <x14:dxf>
              <fill>
                <patternFill>
                  <bgColor rgb="FFE74C3C"/>
                </patternFill>
              </fill>
            </x14:dxf>
          </x14:cfRule>
          <xm:sqref>H84</xm:sqref>
        </x14:conditionalFormatting>
        <x14:conditionalFormatting xmlns:xm="http://schemas.microsoft.com/office/excel/2006/main">
          <x14:cfRule type="cellIs" priority="76" operator="equal" id="{9F7FACB4-1B54-4DD5-A059-0333EC1CBBE7}">
            <xm:f>Values!$A$8</xm:f>
            <x14:dxf>
              <fill>
                <patternFill>
                  <bgColor rgb="FF27AE60"/>
                </patternFill>
              </fill>
            </x14:dxf>
          </x14:cfRule>
          <x14:cfRule type="cellIs" priority="77" operator="equal" id="{B773C610-ABA7-4138-A85B-32210F8AE550}">
            <xm:f>Values!$A$7</xm:f>
            <x14:dxf>
              <fill>
                <patternFill>
                  <bgColor rgb="FFF1C40F"/>
                </patternFill>
              </fill>
            </x14:dxf>
          </x14:cfRule>
          <x14:cfRule type="cellIs" priority="78" operator="equal" id="{110953A1-2AC2-46ED-8B08-D0C8264CE25C}">
            <xm:f>Values!$A$6</xm:f>
            <x14:dxf>
              <fill>
                <patternFill>
                  <bgColor rgb="FFF39C12"/>
                </patternFill>
              </fill>
            </x14:dxf>
          </x14:cfRule>
          <x14:cfRule type="cellIs" priority="79" operator="equal" id="{4896E460-E01E-458A-B0C5-955DE8FE6F49}">
            <xm:f>Values!$A$5</xm:f>
            <x14:dxf>
              <fill>
                <patternFill>
                  <bgColor rgb="FFE67E22"/>
                </patternFill>
              </fill>
            </x14:dxf>
          </x14:cfRule>
          <x14:cfRule type="cellIs" priority="80" operator="equal" id="{3E2B4308-41D7-4B1F-B8C3-C5FA82C15AEF}">
            <xm:f>Values!$A$4</xm:f>
            <x14:dxf>
              <fill>
                <patternFill>
                  <bgColor rgb="FFE74C3C"/>
                </patternFill>
              </fill>
            </x14:dxf>
          </x14:cfRule>
          <xm:sqref>G83</xm:sqref>
        </x14:conditionalFormatting>
        <x14:conditionalFormatting xmlns:xm="http://schemas.microsoft.com/office/excel/2006/main">
          <x14:cfRule type="cellIs" priority="71" operator="equal" id="{B341AD84-3D62-40DB-AC0F-49831D3D05EB}">
            <xm:f>Values!$A$15</xm:f>
            <x14:dxf>
              <fill>
                <patternFill>
                  <bgColor rgb="FF27AE60"/>
                </patternFill>
              </fill>
            </x14:dxf>
          </x14:cfRule>
          <x14:cfRule type="cellIs" priority="72" operator="equal" id="{B4ACA171-260F-4636-AA76-F7E42F00D9B4}">
            <xm:f>Values!$A$14</xm:f>
            <x14:dxf>
              <fill>
                <patternFill>
                  <bgColor rgb="FFF1C40F"/>
                </patternFill>
              </fill>
            </x14:dxf>
          </x14:cfRule>
          <x14:cfRule type="cellIs" priority="73" operator="equal" id="{A69A48E6-C09B-41BF-BB3C-3D9BA824F53D}">
            <xm:f>Values!$A$13</xm:f>
            <x14:dxf>
              <fill>
                <patternFill>
                  <bgColor rgb="FFF39C12"/>
                </patternFill>
              </fill>
            </x14:dxf>
          </x14:cfRule>
          <x14:cfRule type="cellIs" priority="74" operator="equal" id="{9174570F-119E-48DE-8028-B9B0E7252154}">
            <xm:f>Values!$A$12</xm:f>
            <x14:dxf>
              <fill>
                <patternFill>
                  <bgColor rgb="FFE67E22"/>
                </patternFill>
              </fill>
            </x14:dxf>
          </x14:cfRule>
          <x14:cfRule type="cellIs" priority="75" operator="equal" id="{AF34479A-3F98-4E35-8904-639C55B31F97}">
            <xm:f>Values!$A$11</xm:f>
            <x14:dxf>
              <fill>
                <patternFill>
                  <bgColor rgb="FFE74C3C"/>
                </patternFill>
              </fill>
            </x14:dxf>
          </x14:cfRule>
          <xm:sqref>H83</xm:sqref>
        </x14:conditionalFormatting>
        <x14:conditionalFormatting xmlns:xm="http://schemas.microsoft.com/office/excel/2006/main">
          <x14:cfRule type="cellIs" priority="66" operator="equal" id="{09BCBC17-2C2C-40F3-AB95-E86FADE2BF7C}">
            <xm:f>Values!$A$8</xm:f>
            <x14:dxf>
              <fill>
                <patternFill>
                  <bgColor rgb="FF27AE60"/>
                </patternFill>
              </fill>
            </x14:dxf>
          </x14:cfRule>
          <x14:cfRule type="cellIs" priority="67" operator="equal" id="{9B1114B0-F23F-4FCC-B995-6A4BD9619009}">
            <xm:f>Values!$A$7</xm:f>
            <x14:dxf>
              <fill>
                <patternFill>
                  <bgColor rgb="FFF1C40F"/>
                </patternFill>
              </fill>
            </x14:dxf>
          </x14:cfRule>
          <x14:cfRule type="cellIs" priority="68" operator="equal" id="{DD07303E-A775-4289-ACF3-5017B819439D}">
            <xm:f>Values!$A$6</xm:f>
            <x14:dxf>
              <fill>
                <patternFill>
                  <bgColor rgb="FFF39C12"/>
                </patternFill>
              </fill>
            </x14:dxf>
          </x14:cfRule>
          <x14:cfRule type="cellIs" priority="69" operator="equal" id="{E8BFE8EB-80A5-4A25-8F2D-6B2DF298264E}">
            <xm:f>Values!$A$5</xm:f>
            <x14:dxf>
              <fill>
                <patternFill>
                  <bgColor rgb="FFE67E22"/>
                </patternFill>
              </fill>
            </x14:dxf>
          </x14:cfRule>
          <x14:cfRule type="cellIs" priority="70" operator="equal" id="{BF662DBC-C05C-4320-9D0A-5430B9FBC2D9}">
            <xm:f>Values!$A$4</xm:f>
            <x14:dxf>
              <fill>
                <patternFill>
                  <bgColor rgb="FFE74C3C"/>
                </patternFill>
              </fill>
            </x14:dxf>
          </x14:cfRule>
          <xm:sqref>G82</xm:sqref>
        </x14:conditionalFormatting>
        <x14:conditionalFormatting xmlns:xm="http://schemas.microsoft.com/office/excel/2006/main">
          <x14:cfRule type="cellIs" priority="61" operator="equal" id="{C946408B-01D7-4941-A382-ABC9C201D0CD}">
            <xm:f>Values!$A$15</xm:f>
            <x14:dxf>
              <fill>
                <patternFill>
                  <bgColor rgb="FF27AE60"/>
                </patternFill>
              </fill>
            </x14:dxf>
          </x14:cfRule>
          <x14:cfRule type="cellIs" priority="62" operator="equal" id="{A2D57E74-6502-46BA-A8FE-A36168214A8C}">
            <xm:f>Values!$A$14</xm:f>
            <x14:dxf>
              <fill>
                <patternFill>
                  <bgColor rgb="FFF1C40F"/>
                </patternFill>
              </fill>
            </x14:dxf>
          </x14:cfRule>
          <x14:cfRule type="cellIs" priority="63" operator="equal" id="{297C5C0C-0F9D-40D1-98A3-A868ABC9BCA4}">
            <xm:f>Values!$A$13</xm:f>
            <x14:dxf>
              <fill>
                <patternFill>
                  <bgColor rgb="FFF39C12"/>
                </patternFill>
              </fill>
            </x14:dxf>
          </x14:cfRule>
          <x14:cfRule type="cellIs" priority="64" operator="equal" id="{4FD3C80A-7D8F-4DA3-9457-C113D0C561A7}">
            <xm:f>Values!$A$12</xm:f>
            <x14:dxf>
              <fill>
                <patternFill>
                  <bgColor rgb="FFE67E22"/>
                </patternFill>
              </fill>
            </x14:dxf>
          </x14:cfRule>
          <x14:cfRule type="cellIs" priority="65" operator="equal" id="{4CC06932-42D5-4457-A5F7-13CF819BDBCA}">
            <xm:f>Values!$A$11</xm:f>
            <x14:dxf>
              <fill>
                <patternFill>
                  <bgColor rgb="FFE74C3C"/>
                </patternFill>
              </fill>
            </x14:dxf>
          </x14:cfRule>
          <xm:sqref>H82</xm:sqref>
        </x14:conditionalFormatting>
        <x14:conditionalFormatting xmlns:xm="http://schemas.microsoft.com/office/excel/2006/main">
          <x14:cfRule type="cellIs" priority="56" operator="equal" id="{422093D3-2CD4-44C9-8873-4274457A5EE5}">
            <xm:f>Values!$A$8</xm:f>
            <x14:dxf>
              <fill>
                <patternFill>
                  <bgColor rgb="FF27AE60"/>
                </patternFill>
              </fill>
            </x14:dxf>
          </x14:cfRule>
          <x14:cfRule type="cellIs" priority="57" operator="equal" id="{18F479EA-DE07-430E-BF1A-13D14AAD55BD}">
            <xm:f>Values!$A$7</xm:f>
            <x14:dxf>
              <fill>
                <patternFill>
                  <bgColor rgb="FFF1C40F"/>
                </patternFill>
              </fill>
            </x14:dxf>
          </x14:cfRule>
          <x14:cfRule type="cellIs" priority="58" operator="equal" id="{4326C576-E93A-4209-A6B5-4A92620C2359}">
            <xm:f>Values!$A$6</xm:f>
            <x14:dxf>
              <fill>
                <patternFill>
                  <bgColor rgb="FFF39C12"/>
                </patternFill>
              </fill>
            </x14:dxf>
          </x14:cfRule>
          <x14:cfRule type="cellIs" priority="59" operator="equal" id="{9312C639-054F-452A-B410-053CD14B5770}">
            <xm:f>Values!$A$5</xm:f>
            <x14:dxf>
              <fill>
                <patternFill>
                  <bgColor rgb="FFE67E22"/>
                </patternFill>
              </fill>
            </x14:dxf>
          </x14:cfRule>
          <x14:cfRule type="cellIs" priority="60" operator="equal" id="{0A1BAC35-F006-4C8B-9942-D3F2761473CB}">
            <xm:f>Values!$A$4</xm:f>
            <x14:dxf>
              <fill>
                <patternFill>
                  <bgColor rgb="FFE74C3C"/>
                </patternFill>
              </fill>
            </x14:dxf>
          </x14:cfRule>
          <xm:sqref>G89</xm:sqref>
        </x14:conditionalFormatting>
        <x14:conditionalFormatting xmlns:xm="http://schemas.microsoft.com/office/excel/2006/main">
          <x14:cfRule type="cellIs" priority="51" operator="equal" id="{A6C15AB1-B8E2-44B7-A77E-9E322D1BD9C2}">
            <xm:f>Values!$A$15</xm:f>
            <x14:dxf>
              <fill>
                <patternFill>
                  <bgColor rgb="FF27AE60"/>
                </patternFill>
              </fill>
            </x14:dxf>
          </x14:cfRule>
          <x14:cfRule type="cellIs" priority="52" operator="equal" id="{A28DD2C5-1BE1-4857-9298-137E68417D9B}">
            <xm:f>Values!$A$14</xm:f>
            <x14:dxf>
              <fill>
                <patternFill>
                  <bgColor rgb="FFF1C40F"/>
                </patternFill>
              </fill>
            </x14:dxf>
          </x14:cfRule>
          <x14:cfRule type="cellIs" priority="53" operator="equal" id="{32670DAD-FFF4-4CBA-8E17-AAFF6B56106E}">
            <xm:f>Values!$A$13</xm:f>
            <x14:dxf>
              <fill>
                <patternFill>
                  <bgColor rgb="FFF39C12"/>
                </patternFill>
              </fill>
            </x14:dxf>
          </x14:cfRule>
          <x14:cfRule type="cellIs" priority="54" operator="equal" id="{1CE9DEC5-877C-4826-BE01-275535E2706A}">
            <xm:f>Values!$A$12</xm:f>
            <x14:dxf>
              <fill>
                <patternFill>
                  <bgColor rgb="FFE67E22"/>
                </patternFill>
              </fill>
            </x14:dxf>
          </x14:cfRule>
          <x14:cfRule type="cellIs" priority="55" operator="equal" id="{8A1711CE-9AD3-43DA-9DE1-9B237C19AC33}">
            <xm:f>Values!$A$11</xm:f>
            <x14:dxf>
              <fill>
                <patternFill>
                  <bgColor rgb="FFE74C3C"/>
                </patternFill>
              </fill>
            </x14:dxf>
          </x14:cfRule>
          <xm:sqref>H89</xm:sqref>
        </x14:conditionalFormatting>
        <x14:conditionalFormatting xmlns:xm="http://schemas.microsoft.com/office/excel/2006/main">
          <x14:cfRule type="cellIs" priority="46" operator="equal" id="{1AC1A68B-45B7-4FF6-9878-9097C8B48FFD}">
            <xm:f>Values!$A$8</xm:f>
            <x14:dxf>
              <fill>
                <patternFill>
                  <bgColor rgb="FF27AE60"/>
                </patternFill>
              </fill>
            </x14:dxf>
          </x14:cfRule>
          <x14:cfRule type="cellIs" priority="47" operator="equal" id="{C01E8531-0F32-4E39-AC74-D1E228564BEE}">
            <xm:f>Values!$A$7</xm:f>
            <x14:dxf>
              <fill>
                <patternFill>
                  <bgColor rgb="FFF1C40F"/>
                </patternFill>
              </fill>
            </x14:dxf>
          </x14:cfRule>
          <x14:cfRule type="cellIs" priority="48" operator="equal" id="{160A226C-FF51-4A30-88A8-101685E25615}">
            <xm:f>Values!$A$6</xm:f>
            <x14:dxf>
              <fill>
                <patternFill>
                  <bgColor rgb="FFF39C12"/>
                </patternFill>
              </fill>
            </x14:dxf>
          </x14:cfRule>
          <x14:cfRule type="cellIs" priority="49" operator="equal" id="{BBC1F3BC-6A64-44BB-AABB-3BEA2C2767C0}">
            <xm:f>Values!$A$5</xm:f>
            <x14:dxf>
              <fill>
                <patternFill>
                  <bgColor rgb="FFE67E22"/>
                </patternFill>
              </fill>
            </x14:dxf>
          </x14:cfRule>
          <x14:cfRule type="cellIs" priority="50" operator="equal" id="{DFFA327D-0E4E-4DB2-8432-60E1E75BF4D0}">
            <xm:f>Values!$A$4</xm:f>
            <x14:dxf>
              <fill>
                <patternFill>
                  <bgColor rgb="FFE74C3C"/>
                </patternFill>
              </fill>
            </x14:dxf>
          </x14:cfRule>
          <xm:sqref>G88</xm:sqref>
        </x14:conditionalFormatting>
        <x14:conditionalFormatting xmlns:xm="http://schemas.microsoft.com/office/excel/2006/main">
          <x14:cfRule type="cellIs" priority="41" operator="equal" id="{447A72DD-74A1-4AAC-9919-B31529263B10}">
            <xm:f>Values!$A$15</xm:f>
            <x14:dxf>
              <fill>
                <patternFill>
                  <bgColor rgb="FF27AE60"/>
                </patternFill>
              </fill>
            </x14:dxf>
          </x14:cfRule>
          <x14:cfRule type="cellIs" priority="42" operator="equal" id="{E4A031B0-02DF-4D05-8203-75571C13FC5E}">
            <xm:f>Values!$A$14</xm:f>
            <x14:dxf>
              <fill>
                <patternFill>
                  <bgColor rgb="FFF1C40F"/>
                </patternFill>
              </fill>
            </x14:dxf>
          </x14:cfRule>
          <x14:cfRule type="cellIs" priority="43" operator="equal" id="{EF9608D4-1906-48AF-B736-840BE0C7892D}">
            <xm:f>Values!$A$13</xm:f>
            <x14:dxf>
              <fill>
                <patternFill>
                  <bgColor rgb="FFF39C12"/>
                </patternFill>
              </fill>
            </x14:dxf>
          </x14:cfRule>
          <x14:cfRule type="cellIs" priority="44" operator="equal" id="{FDB0E7A0-B692-4696-BDB8-69073367BC7A}">
            <xm:f>Values!$A$12</xm:f>
            <x14:dxf>
              <fill>
                <patternFill>
                  <bgColor rgb="FFE67E22"/>
                </patternFill>
              </fill>
            </x14:dxf>
          </x14:cfRule>
          <x14:cfRule type="cellIs" priority="45" operator="equal" id="{BC46B0A2-8C80-42E3-9F1B-2778F5AC6BCF}">
            <xm:f>Values!$A$11</xm:f>
            <x14:dxf>
              <fill>
                <patternFill>
                  <bgColor rgb="FFE74C3C"/>
                </patternFill>
              </fill>
            </x14:dxf>
          </x14:cfRule>
          <xm:sqref>H88</xm:sqref>
        </x14:conditionalFormatting>
        <x14:conditionalFormatting xmlns:xm="http://schemas.microsoft.com/office/excel/2006/main">
          <x14:cfRule type="cellIs" priority="36" operator="equal" id="{6AC51F4F-43C5-4521-95B6-E472CC7B651C}">
            <xm:f>Values!$A$8</xm:f>
            <x14:dxf>
              <fill>
                <patternFill>
                  <bgColor rgb="FF27AE60"/>
                </patternFill>
              </fill>
            </x14:dxf>
          </x14:cfRule>
          <x14:cfRule type="cellIs" priority="37" operator="equal" id="{C85373C4-0A52-4BFB-8448-ED94BADD6A23}">
            <xm:f>Values!$A$7</xm:f>
            <x14:dxf>
              <fill>
                <patternFill>
                  <bgColor rgb="FFF1C40F"/>
                </patternFill>
              </fill>
            </x14:dxf>
          </x14:cfRule>
          <x14:cfRule type="cellIs" priority="38" operator="equal" id="{080B112F-73F4-4EAC-BD59-BA518AE723BC}">
            <xm:f>Values!$A$6</xm:f>
            <x14:dxf>
              <fill>
                <patternFill>
                  <bgColor rgb="FFF39C12"/>
                </patternFill>
              </fill>
            </x14:dxf>
          </x14:cfRule>
          <x14:cfRule type="cellIs" priority="39" operator="equal" id="{AA5F4F47-91C8-48AF-8089-6C2CED473834}">
            <xm:f>Values!$A$5</xm:f>
            <x14:dxf>
              <fill>
                <patternFill>
                  <bgColor rgb="FFE67E22"/>
                </patternFill>
              </fill>
            </x14:dxf>
          </x14:cfRule>
          <x14:cfRule type="cellIs" priority="40" operator="equal" id="{1B4DA489-0336-4EA7-907A-4FD7EFE3D67F}">
            <xm:f>Values!$A$4</xm:f>
            <x14:dxf>
              <fill>
                <patternFill>
                  <bgColor rgb="FFE74C3C"/>
                </patternFill>
              </fill>
            </x14:dxf>
          </x14:cfRule>
          <xm:sqref>G87</xm:sqref>
        </x14:conditionalFormatting>
        <x14:conditionalFormatting xmlns:xm="http://schemas.microsoft.com/office/excel/2006/main">
          <x14:cfRule type="cellIs" priority="31" operator="equal" id="{2BAB7269-053A-4EED-B138-2B2118ACC9BD}">
            <xm:f>Values!$A$15</xm:f>
            <x14:dxf>
              <fill>
                <patternFill>
                  <bgColor rgb="FF27AE60"/>
                </patternFill>
              </fill>
            </x14:dxf>
          </x14:cfRule>
          <x14:cfRule type="cellIs" priority="32" operator="equal" id="{B5E236C3-F688-4706-8D40-0DF3BCAFF576}">
            <xm:f>Values!$A$14</xm:f>
            <x14:dxf>
              <fill>
                <patternFill>
                  <bgColor rgb="FFF1C40F"/>
                </patternFill>
              </fill>
            </x14:dxf>
          </x14:cfRule>
          <x14:cfRule type="cellIs" priority="33" operator="equal" id="{BD14A507-9A6A-47F3-B002-255CD0465023}">
            <xm:f>Values!$A$13</xm:f>
            <x14:dxf>
              <fill>
                <patternFill>
                  <bgColor rgb="FFF39C12"/>
                </patternFill>
              </fill>
            </x14:dxf>
          </x14:cfRule>
          <x14:cfRule type="cellIs" priority="34" operator="equal" id="{7996C996-0381-414F-8358-0A9DEC971039}">
            <xm:f>Values!$A$12</xm:f>
            <x14:dxf>
              <fill>
                <patternFill>
                  <bgColor rgb="FFE67E22"/>
                </patternFill>
              </fill>
            </x14:dxf>
          </x14:cfRule>
          <x14:cfRule type="cellIs" priority="35" operator="equal" id="{8D59D3E3-3762-4C79-B0DF-152328E5979E}">
            <xm:f>Values!$A$11</xm:f>
            <x14:dxf>
              <fill>
                <patternFill>
                  <bgColor rgb="FFE74C3C"/>
                </patternFill>
              </fill>
            </x14:dxf>
          </x14:cfRule>
          <xm:sqref>H87</xm:sqref>
        </x14:conditionalFormatting>
        <x14:conditionalFormatting xmlns:xm="http://schemas.microsoft.com/office/excel/2006/main">
          <x14:cfRule type="cellIs" priority="26" operator="equal" id="{23B06000-545D-4F82-A607-C976042FE318}">
            <xm:f>Values!$A$8</xm:f>
            <x14:dxf>
              <fill>
                <patternFill>
                  <bgColor rgb="FF27AE60"/>
                </patternFill>
              </fill>
            </x14:dxf>
          </x14:cfRule>
          <x14:cfRule type="cellIs" priority="27" operator="equal" id="{12CEE018-AFD9-43B7-AF6F-F513E11AA351}">
            <xm:f>Values!$A$7</xm:f>
            <x14:dxf>
              <fill>
                <patternFill>
                  <bgColor rgb="FFF1C40F"/>
                </patternFill>
              </fill>
            </x14:dxf>
          </x14:cfRule>
          <x14:cfRule type="cellIs" priority="28" operator="equal" id="{D9C3C54F-6DF0-448A-854B-E21FE947EBB3}">
            <xm:f>Values!$A$6</xm:f>
            <x14:dxf>
              <fill>
                <patternFill>
                  <bgColor rgb="FFF39C12"/>
                </patternFill>
              </fill>
            </x14:dxf>
          </x14:cfRule>
          <x14:cfRule type="cellIs" priority="29" operator="equal" id="{07A63F14-1C76-49A5-8D33-F10023710D51}">
            <xm:f>Values!$A$5</xm:f>
            <x14:dxf>
              <fill>
                <patternFill>
                  <bgColor rgb="FFE67E22"/>
                </patternFill>
              </fill>
            </x14:dxf>
          </x14:cfRule>
          <x14:cfRule type="cellIs" priority="30" operator="equal" id="{714CE5B3-9C72-468E-B254-6BAE424D16F2}">
            <xm:f>Values!$A$4</xm:f>
            <x14:dxf>
              <fill>
                <patternFill>
                  <bgColor rgb="FFE74C3C"/>
                </patternFill>
              </fill>
            </x14:dxf>
          </x14:cfRule>
          <xm:sqref>G86</xm:sqref>
        </x14:conditionalFormatting>
        <x14:conditionalFormatting xmlns:xm="http://schemas.microsoft.com/office/excel/2006/main">
          <x14:cfRule type="cellIs" priority="21" operator="equal" id="{BC863AC6-5E52-4FAB-AC06-B4BACB7DC811}">
            <xm:f>Values!$A$15</xm:f>
            <x14:dxf>
              <fill>
                <patternFill>
                  <bgColor rgb="FF27AE60"/>
                </patternFill>
              </fill>
            </x14:dxf>
          </x14:cfRule>
          <x14:cfRule type="cellIs" priority="22" operator="equal" id="{EA877942-9BA3-4CC9-B2C0-21514EF9A656}">
            <xm:f>Values!$A$14</xm:f>
            <x14:dxf>
              <fill>
                <patternFill>
                  <bgColor rgb="FFF1C40F"/>
                </patternFill>
              </fill>
            </x14:dxf>
          </x14:cfRule>
          <x14:cfRule type="cellIs" priority="23" operator="equal" id="{BEDD5A19-FE55-4502-A521-500CD295632C}">
            <xm:f>Values!$A$13</xm:f>
            <x14:dxf>
              <fill>
                <patternFill>
                  <bgColor rgb="FFF39C12"/>
                </patternFill>
              </fill>
            </x14:dxf>
          </x14:cfRule>
          <x14:cfRule type="cellIs" priority="24" operator="equal" id="{3A4ADDBC-8CAC-4608-AF92-06FDDED54683}">
            <xm:f>Values!$A$12</xm:f>
            <x14:dxf>
              <fill>
                <patternFill>
                  <bgColor rgb="FFE67E22"/>
                </patternFill>
              </fill>
            </x14:dxf>
          </x14:cfRule>
          <x14:cfRule type="cellIs" priority="25" operator="equal" id="{4C22F4F3-4359-452E-AEF9-E929969E7F1A}">
            <xm:f>Values!$A$11</xm:f>
            <x14:dxf>
              <fill>
                <patternFill>
                  <bgColor rgb="FFE74C3C"/>
                </patternFill>
              </fill>
            </x14:dxf>
          </x14:cfRule>
          <xm:sqref>H86</xm:sqref>
        </x14:conditionalFormatting>
        <x14:conditionalFormatting xmlns:xm="http://schemas.microsoft.com/office/excel/2006/main">
          <x14:cfRule type="cellIs" priority="16" operator="equal" id="{16B0F821-A258-419D-8C3E-8C982641A59C}">
            <xm:f>Values!$A$22</xm:f>
            <x14:dxf>
              <fill>
                <patternFill>
                  <bgColor rgb="FF27B060"/>
                </patternFill>
              </fill>
            </x14:dxf>
          </x14:cfRule>
          <x14:cfRule type="cellIs" priority="17" operator="equal" id="{400F6641-8996-440B-BEC3-A6DB63F4B29D}">
            <xm:f>Values!$A$21</xm:f>
            <x14:dxf>
              <fill>
                <patternFill>
                  <bgColor rgb="FFF1C40F"/>
                </patternFill>
              </fill>
            </x14:dxf>
          </x14:cfRule>
          <x14:cfRule type="cellIs" priority="18" operator="equal" id="{EC7719F1-E507-46D6-9E65-3A342B30C976}">
            <xm:f>Values!$A$20</xm:f>
            <x14:dxf>
              <fill>
                <patternFill>
                  <bgColor rgb="FFF39C12"/>
                </patternFill>
              </fill>
            </x14:dxf>
          </x14:cfRule>
          <x14:cfRule type="cellIs" priority="19" operator="equal" id="{A00EB4CD-8AD6-44F8-BFFC-753AF94C43DD}">
            <xm:f>Values!$A$19</xm:f>
            <x14:dxf>
              <fill>
                <patternFill>
                  <bgColor rgb="FFE67E22"/>
                </patternFill>
              </fill>
            </x14:dxf>
          </x14:cfRule>
          <x14:cfRule type="cellIs" priority="20" operator="equal" id="{7483C2B1-98C8-4962-94F3-BF51F00EDE45}">
            <xm:f>Values!$A$18</xm:f>
            <x14:dxf>
              <fill>
                <patternFill>
                  <bgColor rgb="FFE74C3C"/>
                </patternFill>
              </fill>
            </x14:dxf>
          </x14:cfRule>
          <xm:sqref>I22</xm:sqref>
        </x14:conditionalFormatting>
        <x14:conditionalFormatting xmlns:xm="http://schemas.microsoft.com/office/excel/2006/main">
          <x14:cfRule type="cellIs" priority="11" operator="equal" id="{C92A777C-E5BD-4414-AB84-66FA637437C3}">
            <xm:f>Values!$A$22</xm:f>
            <x14:dxf>
              <fill>
                <patternFill>
                  <bgColor rgb="FF27B060"/>
                </patternFill>
              </fill>
            </x14:dxf>
          </x14:cfRule>
          <x14:cfRule type="cellIs" priority="12" operator="equal" id="{C0CDEF34-F29F-481F-AFC6-90302669EF76}">
            <xm:f>Values!$A$21</xm:f>
            <x14:dxf>
              <fill>
                <patternFill>
                  <bgColor rgb="FFF1C40F"/>
                </patternFill>
              </fill>
            </x14:dxf>
          </x14:cfRule>
          <x14:cfRule type="cellIs" priority="13" operator="equal" id="{F0B490DA-8F48-4275-9BED-FD9AD8CAF6FD}">
            <xm:f>Values!$A$20</xm:f>
            <x14:dxf>
              <fill>
                <patternFill>
                  <bgColor rgb="FFF39C12"/>
                </patternFill>
              </fill>
            </x14:dxf>
          </x14:cfRule>
          <x14:cfRule type="cellIs" priority="14" operator="equal" id="{340FDB8C-6F80-474A-BCF3-9E5E30A094A1}">
            <xm:f>Values!$A$19</xm:f>
            <x14:dxf>
              <fill>
                <patternFill>
                  <bgColor rgb="FFE67E22"/>
                </patternFill>
              </fill>
            </x14:dxf>
          </x14:cfRule>
          <x14:cfRule type="cellIs" priority="15" operator="equal" id="{849E7C59-6380-4BEC-989F-50DAD55ECF6C}">
            <xm:f>Values!$A$18</xm:f>
            <x14:dxf>
              <fill>
                <patternFill>
                  <bgColor rgb="FFE74C3C"/>
                </patternFill>
              </fill>
            </x14:dxf>
          </x14:cfRule>
          <xm:sqref>I21</xm:sqref>
        </x14:conditionalFormatting>
        <x14:conditionalFormatting xmlns:xm="http://schemas.microsoft.com/office/excel/2006/main">
          <x14:cfRule type="cellIs" priority="6" operator="equal" id="{681DD7CD-300F-4B57-9D4F-513BCFC6D4A2}">
            <xm:f>Values!$A$29</xm:f>
            <x14:dxf>
              <fill>
                <patternFill>
                  <bgColor rgb="FF27AE60"/>
                </patternFill>
              </fill>
            </x14:dxf>
          </x14:cfRule>
          <x14:cfRule type="cellIs" priority="8" operator="equal" id="{62E2163D-43CE-4B2E-9C00-44F8F2BA0866}">
            <xm:f>Values!$A$27</xm:f>
            <x14:dxf>
              <fill>
                <patternFill>
                  <bgColor rgb="FFF39C12"/>
                </patternFill>
              </fill>
            </x14:dxf>
          </x14:cfRule>
          <x14:cfRule type="cellIs" priority="9" operator="equal" id="{88834B7B-B907-4ED6-B164-448ADF2366F9}">
            <xm:f>Values!$A$26</xm:f>
            <x14:dxf>
              <fill>
                <patternFill>
                  <bgColor rgb="FFE67E22"/>
                </patternFill>
              </fill>
            </x14:dxf>
          </x14:cfRule>
          <x14:cfRule type="cellIs" priority="10" operator="equal" id="{7EAA809A-BD7A-4D8F-A559-602DFEF4B639}">
            <xm:f>Values!$A$25</xm:f>
            <x14:dxf>
              <fill>
                <patternFill>
                  <bgColor rgb="FFE74C3C"/>
                </patternFill>
              </fill>
            </x14:dxf>
          </x14:cfRule>
          <xm:sqref>J22</xm:sqref>
        </x14:conditionalFormatting>
        <x14:conditionalFormatting xmlns:xm="http://schemas.microsoft.com/office/excel/2006/main">
          <x14:cfRule type="cellIs" priority="7" operator="equal" id="{C025C468-8541-40E0-BCA5-E54BDA774B10}">
            <xm:f>Values!$A$28</xm:f>
            <x14:dxf>
              <fill>
                <patternFill>
                  <bgColor rgb="FFF1C40F"/>
                </patternFill>
              </fill>
            </x14:dxf>
          </x14:cfRule>
          <xm:sqref>J22</xm:sqref>
        </x14:conditionalFormatting>
        <x14:conditionalFormatting xmlns:xm="http://schemas.microsoft.com/office/excel/2006/main">
          <x14:cfRule type="cellIs" priority="1" operator="equal" id="{6EE809A8-6C8B-42EA-B4C4-5AEF8CF9BFFB}">
            <xm:f>Values!$A$29</xm:f>
            <x14:dxf>
              <fill>
                <patternFill>
                  <bgColor rgb="FF27AE60"/>
                </patternFill>
              </fill>
            </x14:dxf>
          </x14:cfRule>
          <x14:cfRule type="cellIs" priority="3" operator="equal" id="{0824AA99-89B8-4A42-8E97-B6C43A5F5BD9}">
            <xm:f>Values!$A$27</xm:f>
            <x14:dxf>
              <fill>
                <patternFill>
                  <bgColor rgb="FFF39C12"/>
                </patternFill>
              </fill>
            </x14:dxf>
          </x14:cfRule>
          <x14:cfRule type="cellIs" priority="4" operator="equal" id="{18BBFE62-34CD-494C-8782-45FC25CD42DD}">
            <xm:f>Values!$A$26</xm:f>
            <x14:dxf>
              <fill>
                <patternFill>
                  <bgColor rgb="FFE67E22"/>
                </patternFill>
              </fill>
            </x14:dxf>
          </x14:cfRule>
          <x14:cfRule type="cellIs" priority="5" operator="equal" id="{21FA1E51-918B-4D1B-9B20-0400A6678EB5}">
            <xm:f>Values!$A$25</xm:f>
            <x14:dxf>
              <fill>
                <patternFill>
                  <bgColor rgb="FFE74C3C"/>
                </patternFill>
              </fill>
            </x14:dxf>
          </x14:cfRule>
          <xm:sqref>J21</xm:sqref>
        </x14:conditionalFormatting>
        <x14:conditionalFormatting xmlns:xm="http://schemas.microsoft.com/office/excel/2006/main">
          <x14:cfRule type="cellIs" priority="2" operator="equal" id="{06429DB6-6F4A-4725-9017-4A185212CF16}">
            <xm:f>Values!$A$28</xm:f>
            <x14:dxf>
              <fill>
                <patternFill>
                  <bgColor rgb="FFF1C40F"/>
                </patternFill>
              </fill>
            </x14:dxf>
          </x14:cfRule>
          <xm:sqref>J21</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J21:J25 J27:J29</xm:sqref>
        </x14:dataValidation>
        <x14:dataValidation type="list" allowBlank="1" showInputMessage="1" showErrorMessage="1">
          <x14:formula1>
            <xm:f>Values!$A$18:$A$22</xm:f>
          </x14:formula1>
          <xm:sqref>I21:I25 I27:I29</xm:sqref>
        </x14:dataValidation>
        <x14:dataValidation type="list" allowBlank="1" showInputMessage="1" showErrorMessage="1">
          <x14:formula1>
            <xm:f>Values!$A$11:$A$15</xm:f>
          </x14:formula1>
          <xm:sqref>H21:H93</xm:sqref>
        </x14:dataValidation>
        <x14:dataValidation type="list" allowBlank="1" showInputMessage="1" showErrorMessage="1">
          <x14:formula1>
            <xm:f>Values!$A$4:$A$8</xm:f>
          </x14:formula1>
          <xm:sqref>G21:G93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V52"/>
  <sheetViews>
    <sheetView topLeftCell="A31" zoomScale="60" zoomScaleNormal="60" workbookViewId="0">
      <selection activeCell="F43" sqref="F43"/>
    </sheetView>
  </sheetViews>
  <sheetFormatPr defaultColWidth="8.6640625" defaultRowHeight="14.4"/>
  <cols>
    <col min="1" max="1" width="8.6640625" style="3"/>
    <col min="2" max="2" width="31.88671875" style="3" customWidth="1"/>
    <col min="3" max="3" width="38.5546875" style="3" customWidth="1"/>
    <col min="4" max="4" width="71.33203125" style="3" customWidth="1"/>
    <col min="5" max="5" width="19.6640625" style="4" bestFit="1" customWidth="1"/>
    <col min="6" max="6" width="35.33203125" style="3" bestFit="1" customWidth="1"/>
    <col min="7" max="7" width="20.6640625" style="3" bestFit="1" customWidth="1"/>
    <col min="8" max="8" width="26.6640625" style="3" bestFit="1" customWidth="1"/>
    <col min="9" max="9" width="25" style="3" bestFit="1" customWidth="1"/>
    <col min="10" max="10" width="26.5546875" style="3" bestFit="1" customWidth="1"/>
    <col min="11" max="15" width="8.6640625" style="3" customWidth="1"/>
    <col min="16" max="16" width="11.6640625" style="3" bestFit="1" customWidth="1"/>
    <col min="17" max="17" width="31.33203125" style="3" customWidth="1"/>
    <col min="18" max="18" width="26" style="3" bestFit="1" customWidth="1"/>
    <col min="19" max="19" width="8.33203125" style="3" bestFit="1" customWidth="1"/>
    <col min="20" max="20" width="18.6640625" style="3" bestFit="1" customWidth="1"/>
    <col min="21" max="21" width="12.44140625" style="3" bestFit="1" customWidth="1"/>
    <col min="22" max="22" width="99.44140625" style="3" customWidth="1"/>
    <col min="23" max="16384" width="8.6640625" style="3"/>
  </cols>
  <sheetData>
    <row r="1" spans="1:10" ht="59.7" customHeight="1">
      <c r="A1" s="64" t="s">
        <v>622</v>
      </c>
      <c r="B1" s="64"/>
      <c r="C1" s="64"/>
      <c r="D1" s="64"/>
      <c r="E1" s="64"/>
      <c r="F1" s="64"/>
      <c r="G1" s="64"/>
      <c r="H1" s="64"/>
      <c r="I1" s="64"/>
      <c r="J1" s="64"/>
    </row>
    <row r="3" spans="1:10">
      <c r="E3" s="3" t="s">
        <v>182</v>
      </c>
      <c r="F3" s="3" t="s">
        <v>183</v>
      </c>
    </row>
    <row r="4" spans="1:10">
      <c r="E4" s="3"/>
    </row>
    <row r="5" spans="1:10">
      <c r="E5" s="23" t="s">
        <v>96</v>
      </c>
      <c r="F5" s="31">
        <f>H49</f>
        <v>0</v>
      </c>
    </row>
    <row r="6" spans="1:10">
      <c r="E6" s="3"/>
    </row>
    <row r="7" spans="1:10">
      <c r="E7" s="29" t="s">
        <v>95</v>
      </c>
      <c r="F7" s="30">
        <f>I49</f>
        <v>1</v>
      </c>
    </row>
    <row r="11" spans="1:10" ht="28.5" customHeight="1">
      <c r="E11" s="4" t="s">
        <v>493</v>
      </c>
      <c r="F11" s="66" t="s">
        <v>623</v>
      </c>
      <c r="G11" s="66"/>
      <c r="H11" s="66"/>
      <c r="I11" s="66"/>
      <c r="J11" s="66"/>
    </row>
    <row r="20" spans="1:22" s="28" customFormat="1" ht="28.8">
      <c r="A20" s="24" t="s">
        <v>0</v>
      </c>
      <c r="B20" s="27" t="s">
        <v>761</v>
      </c>
      <c r="C20" s="27" t="s">
        <v>760</v>
      </c>
      <c r="D20" s="24" t="s">
        <v>489</v>
      </c>
      <c r="E20" s="24" t="s">
        <v>758</v>
      </c>
      <c r="F20" s="24" t="s">
        <v>628</v>
      </c>
      <c r="G20" s="24" t="s">
        <v>69</v>
      </c>
      <c r="H20" s="24" t="s">
        <v>70</v>
      </c>
      <c r="I20" s="27" t="s">
        <v>94</v>
      </c>
      <c r="J20" s="24" t="s">
        <v>72</v>
      </c>
      <c r="P20" s="24" t="s">
        <v>186</v>
      </c>
      <c r="T20" s="24" t="s">
        <v>234</v>
      </c>
    </row>
    <row r="21" spans="1:22" ht="62.25" customHeight="1">
      <c r="A21" s="13" t="s">
        <v>624</v>
      </c>
      <c r="B21" s="13" t="s">
        <v>625</v>
      </c>
      <c r="C21" s="13" t="s">
        <v>626</v>
      </c>
      <c r="D21" s="19" t="s">
        <v>627</v>
      </c>
      <c r="E21" s="5" t="s">
        <v>488</v>
      </c>
      <c r="F21" s="5"/>
      <c r="G21" s="6" t="s">
        <v>45</v>
      </c>
      <c r="H21" s="6" t="s">
        <v>51</v>
      </c>
      <c r="I21" s="6" t="s">
        <v>56</v>
      </c>
      <c r="J21" s="6" t="s">
        <v>61</v>
      </c>
      <c r="L21" s="16">
        <f>IF(G21="No Policy",0,IF(G21="Informal Policy",0.25,IF(G21="Partial Written Policy",0.5,IF(G21="Written Policy",0.75,IF(G21="Approved Written Policy",1,"INVALID")))))</f>
        <v>0</v>
      </c>
      <c r="M21" s="16">
        <f>IF(H21="Not Implemented",0,IF(H21="Parts of Policy Implemented",0.25,IF(H21="Implemented on Some Systems",0.5,IF(H21="Implemented on Most Systems",0.75,IF(H21="Implemented on All Systems",1,"INVALID")))))</f>
        <v>0</v>
      </c>
      <c r="N21" s="16">
        <f>IF(I21="Not Automated",0,IF(I21="Parts of Policy Automated",0.25,IF(I21="Automated on Some Systems",0.5,IF(I21="Automated on Most Systems",0.75,IF(I21="Automated on All Systems",1,"INVALID")))))</f>
        <v>0</v>
      </c>
      <c r="O21" s="16">
        <f>IF(J21="Not Reported",0,IF(J21="Parts of Policy Reported",0.25,IF(J21="Reported on Some Systems",0.5,IF(J21="Reported on Most Systems",0.75,IF(J21="Reported on All Systems",1,"INVALID")))))</f>
        <v>0</v>
      </c>
      <c r="P21" s="41" t="s">
        <v>215</v>
      </c>
      <c r="Q21" s="1" t="s">
        <v>214</v>
      </c>
      <c r="R21" s="1" t="s">
        <v>212</v>
      </c>
      <c r="T21" s="39" t="s">
        <v>231</v>
      </c>
      <c r="U21" s="1" t="s">
        <v>430</v>
      </c>
      <c r="V21" s="40" t="s">
        <v>429</v>
      </c>
    </row>
    <row r="22" spans="1:22" ht="100.8">
      <c r="A22" s="13" t="s">
        <v>624</v>
      </c>
      <c r="B22" s="13" t="s">
        <v>625</v>
      </c>
      <c r="C22" s="13" t="s">
        <v>626</v>
      </c>
      <c r="D22" s="20" t="s">
        <v>629</v>
      </c>
      <c r="E22" s="5" t="s">
        <v>490</v>
      </c>
      <c r="F22" s="5"/>
      <c r="G22" s="6" t="s">
        <v>45</v>
      </c>
      <c r="H22" s="6" t="s">
        <v>51</v>
      </c>
      <c r="I22" s="6" t="s">
        <v>56</v>
      </c>
      <c r="J22" s="6" t="s">
        <v>61</v>
      </c>
      <c r="L22" s="16">
        <f t="shared" ref="L22:L43" si="0">IF(G22="No Policy",0,IF(G22="Informal Policy",0.25,IF(G22="Partial Written Policy",0.5,IF(G22="Written Policy",0.75,IF(G22="Approved Written Policy",1,"INVALID")))))</f>
        <v>0</v>
      </c>
      <c r="M22" s="16">
        <f t="shared" ref="M22:M43" si="1">IF(H22="Not Implemented",0,IF(H22="Parts of Policy Implemented",0.25,IF(H22="Implemented on Some Systems",0.5,IF(H22="Implemented on Most Systems",0.75,IF(H22="Implemented on All Systems",1,"INVALID")))))</f>
        <v>0</v>
      </c>
      <c r="N22" s="16">
        <f t="shared" ref="N22:N43" si="2">IF(I22="Not Automated",0,IF(I22="Parts of Policy Automated",0.25,IF(I22="Automated on Some Systems",0.5,IF(I22="Automated on Most Systems",0.75,IF(I22="Automated on All Systems",1,"INVALID")))))</f>
        <v>0</v>
      </c>
      <c r="O22" s="16">
        <f t="shared" ref="O22:O43" si="3">IF(J22="Not Reported",0,IF(J22="Parts of Policy Reported",0.25,IF(J22="Reported on Some Systems",0.5,IF(J22="Reported on Most Systems",0.75,IF(J22="Reported on All Systems",1,"INVALID")))))</f>
        <v>0</v>
      </c>
      <c r="P22" s="2"/>
      <c r="T22" s="39" t="s">
        <v>231</v>
      </c>
      <c r="U22" s="1" t="s">
        <v>236</v>
      </c>
      <c r="V22" s="40" t="s">
        <v>246</v>
      </c>
    </row>
    <row r="23" spans="1:22" ht="403.2">
      <c r="A23" s="13" t="s">
        <v>635</v>
      </c>
      <c r="B23" s="13" t="s">
        <v>625</v>
      </c>
      <c r="C23" s="35" t="s">
        <v>630</v>
      </c>
      <c r="D23" s="20" t="s">
        <v>631</v>
      </c>
      <c r="E23" s="5" t="s">
        <v>488</v>
      </c>
      <c r="F23" s="5"/>
      <c r="G23" s="6" t="s">
        <v>45</v>
      </c>
      <c r="H23" s="6" t="s">
        <v>51</v>
      </c>
      <c r="I23" s="6" t="s">
        <v>56</v>
      </c>
      <c r="J23" s="6" t="s">
        <v>61</v>
      </c>
      <c r="L23" s="16">
        <f t="shared" si="0"/>
        <v>0</v>
      </c>
      <c r="M23" s="16">
        <f t="shared" si="1"/>
        <v>0</v>
      </c>
      <c r="N23" s="16">
        <f t="shared" si="2"/>
        <v>0</v>
      </c>
      <c r="O23" s="16">
        <f t="shared" si="3"/>
        <v>0</v>
      </c>
      <c r="P23" s="2"/>
      <c r="T23" s="39" t="s">
        <v>231</v>
      </c>
      <c r="U23" s="1" t="s">
        <v>236</v>
      </c>
      <c r="V23" s="40" t="s">
        <v>246</v>
      </c>
    </row>
    <row r="24" spans="1:22" ht="302.39999999999998">
      <c r="A24" s="13" t="s">
        <v>635</v>
      </c>
      <c r="B24" s="13" t="s">
        <v>625</v>
      </c>
      <c r="C24" s="35" t="s">
        <v>630</v>
      </c>
      <c r="D24" s="20" t="s">
        <v>632</v>
      </c>
      <c r="E24" s="5" t="s">
        <v>490</v>
      </c>
      <c r="F24" s="5"/>
      <c r="G24" s="6" t="s">
        <v>45</v>
      </c>
      <c r="H24" s="6" t="s">
        <v>51</v>
      </c>
      <c r="I24" s="6" t="s">
        <v>56</v>
      </c>
      <c r="J24" s="6" t="s">
        <v>61</v>
      </c>
      <c r="L24" s="16">
        <f t="shared" si="0"/>
        <v>0</v>
      </c>
      <c r="M24" s="16">
        <f t="shared" si="1"/>
        <v>0</v>
      </c>
      <c r="N24" s="16">
        <f t="shared" si="2"/>
        <v>0</v>
      </c>
      <c r="O24" s="16">
        <f t="shared" si="3"/>
        <v>0</v>
      </c>
      <c r="P24" s="2">
        <v>2</v>
      </c>
      <c r="Q24" s="3" t="s">
        <v>213</v>
      </c>
      <c r="R24" s="3" t="s">
        <v>211</v>
      </c>
      <c r="T24" s="39" t="s">
        <v>231</v>
      </c>
      <c r="U24" s="1" t="s">
        <v>247</v>
      </c>
      <c r="V24" s="40" t="s">
        <v>249</v>
      </c>
    </row>
    <row r="25" spans="1:22" ht="72">
      <c r="A25" s="13" t="s">
        <v>635</v>
      </c>
      <c r="B25" s="13" t="s">
        <v>625</v>
      </c>
      <c r="C25" s="35" t="s">
        <v>630</v>
      </c>
      <c r="D25" s="19" t="s">
        <v>633</v>
      </c>
      <c r="E25" s="5" t="s">
        <v>491</v>
      </c>
      <c r="F25" s="5"/>
      <c r="G25" s="6" t="s">
        <v>45</v>
      </c>
      <c r="H25" s="6" t="s">
        <v>51</v>
      </c>
      <c r="I25" s="6" t="s">
        <v>56</v>
      </c>
      <c r="J25" s="6" t="s">
        <v>61</v>
      </c>
      <c r="L25" s="16">
        <f t="shared" si="0"/>
        <v>0</v>
      </c>
      <c r="M25" s="16">
        <f t="shared" si="1"/>
        <v>0</v>
      </c>
      <c r="N25" s="16">
        <f t="shared" si="2"/>
        <v>0</v>
      </c>
      <c r="O25" s="16">
        <f t="shared" si="3"/>
        <v>0</v>
      </c>
      <c r="P25" s="2">
        <v>3</v>
      </c>
      <c r="Q25" s="3" t="s">
        <v>210</v>
      </c>
      <c r="R25" s="3" t="s">
        <v>211</v>
      </c>
      <c r="T25" s="39" t="s">
        <v>231</v>
      </c>
      <c r="U25" s="1" t="s">
        <v>247</v>
      </c>
      <c r="V25" s="40" t="s">
        <v>249</v>
      </c>
    </row>
    <row r="26" spans="1:22" ht="72">
      <c r="A26" s="13" t="s">
        <v>635</v>
      </c>
      <c r="B26" s="13" t="s">
        <v>625</v>
      </c>
      <c r="C26" s="35" t="s">
        <v>630</v>
      </c>
      <c r="D26" s="20" t="s">
        <v>634</v>
      </c>
      <c r="E26" s="5" t="s">
        <v>551</v>
      </c>
      <c r="F26" s="5"/>
      <c r="G26" s="6" t="s">
        <v>45</v>
      </c>
      <c r="H26" s="6" t="s">
        <v>51</v>
      </c>
      <c r="I26" s="6" t="s">
        <v>56</v>
      </c>
      <c r="J26" s="6" t="s">
        <v>61</v>
      </c>
      <c r="L26" s="16">
        <f t="shared" si="0"/>
        <v>0</v>
      </c>
      <c r="M26" s="16">
        <f t="shared" si="1"/>
        <v>0</v>
      </c>
      <c r="N26" s="16">
        <f t="shared" si="2"/>
        <v>0</v>
      </c>
      <c r="O26" s="16">
        <f t="shared" si="3"/>
        <v>0</v>
      </c>
      <c r="P26" s="2"/>
      <c r="T26" s="39" t="s">
        <v>231</v>
      </c>
      <c r="U26" s="1" t="s">
        <v>247</v>
      </c>
      <c r="V26" s="40" t="s">
        <v>248</v>
      </c>
    </row>
    <row r="27" spans="1:22" ht="403.2">
      <c r="A27" s="13" t="s">
        <v>636</v>
      </c>
      <c r="B27" s="35" t="s">
        <v>637</v>
      </c>
      <c r="C27" s="35" t="s">
        <v>638</v>
      </c>
      <c r="D27" s="19" t="s">
        <v>639</v>
      </c>
      <c r="E27" s="5" t="s">
        <v>488</v>
      </c>
      <c r="F27" s="5"/>
      <c r="G27" s="6" t="s">
        <v>45</v>
      </c>
      <c r="H27" s="6" t="s">
        <v>51</v>
      </c>
      <c r="I27" s="6" t="s">
        <v>56</v>
      </c>
      <c r="J27" s="6" t="s">
        <v>61</v>
      </c>
      <c r="L27" s="16">
        <f t="shared" si="0"/>
        <v>0</v>
      </c>
      <c r="M27" s="16">
        <f t="shared" si="1"/>
        <v>0</v>
      </c>
      <c r="N27" s="16">
        <f t="shared" si="2"/>
        <v>0</v>
      </c>
      <c r="O27" s="16">
        <f t="shared" si="3"/>
        <v>0</v>
      </c>
      <c r="P27" s="2"/>
      <c r="T27" s="39" t="s">
        <v>231</v>
      </c>
      <c r="U27" s="1" t="s">
        <v>250</v>
      </c>
      <c r="V27" s="40" t="s">
        <v>251</v>
      </c>
    </row>
    <row r="28" spans="1:22" ht="201.6">
      <c r="A28" s="13" t="s">
        <v>636</v>
      </c>
      <c r="B28" s="35" t="s">
        <v>637</v>
      </c>
      <c r="C28" s="35" t="s">
        <v>638</v>
      </c>
      <c r="D28" s="19" t="s">
        <v>640</v>
      </c>
      <c r="E28" s="5" t="s">
        <v>490</v>
      </c>
      <c r="F28" s="5"/>
      <c r="G28" s="6" t="s">
        <v>45</v>
      </c>
      <c r="H28" s="6" t="s">
        <v>51</v>
      </c>
      <c r="I28" s="6" t="s">
        <v>56</v>
      </c>
      <c r="J28" s="6" t="s">
        <v>61</v>
      </c>
      <c r="L28" s="16">
        <f t="shared" si="0"/>
        <v>0</v>
      </c>
      <c r="M28" s="16">
        <f t="shared" si="1"/>
        <v>0</v>
      </c>
      <c r="N28" s="16">
        <f t="shared" si="2"/>
        <v>0</v>
      </c>
      <c r="O28" s="16">
        <f t="shared" si="3"/>
        <v>0</v>
      </c>
      <c r="P28" s="2"/>
      <c r="T28" s="39" t="s">
        <v>231</v>
      </c>
      <c r="U28" s="1" t="s">
        <v>250</v>
      </c>
      <c r="V28" s="40" t="s">
        <v>251</v>
      </c>
    </row>
    <row r="29" spans="1:22" ht="129.6">
      <c r="A29" s="13" t="s">
        <v>636</v>
      </c>
      <c r="B29" s="35" t="s">
        <v>637</v>
      </c>
      <c r="C29" s="35" t="s">
        <v>638</v>
      </c>
      <c r="D29" s="19" t="s">
        <v>641</v>
      </c>
      <c r="E29" s="5" t="s">
        <v>551</v>
      </c>
      <c r="F29" s="5"/>
      <c r="G29" s="6" t="s">
        <v>45</v>
      </c>
      <c r="H29" s="6" t="s">
        <v>51</v>
      </c>
      <c r="I29" s="6" t="s">
        <v>56</v>
      </c>
      <c r="J29" s="6" t="s">
        <v>61</v>
      </c>
      <c r="L29" s="16">
        <f t="shared" si="0"/>
        <v>0</v>
      </c>
      <c r="M29" s="16">
        <f t="shared" si="1"/>
        <v>0</v>
      </c>
      <c r="N29" s="16">
        <f t="shared" si="2"/>
        <v>0</v>
      </c>
      <c r="O29" s="16">
        <f t="shared" si="3"/>
        <v>0</v>
      </c>
      <c r="P29" s="2"/>
      <c r="T29" s="39" t="s">
        <v>231</v>
      </c>
      <c r="U29" s="1" t="s">
        <v>250</v>
      </c>
      <c r="V29" s="40" t="s">
        <v>251</v>
      </c>
    </row>
    <row r="30" spans="1:22" ht="360">
      <c r="A30" s="13" t="s">
        <v>642</v>
      </c>
      <c r="B30" s="35" t="s">
        <v>643</v>
      </c>
      <c r="C30" s="35" t="s">
        <v>644</v>
      </c>
      <c r="D30" s="19" t="s">
        <v>645</v>
      </c>
      <c r="E30" s="5" t="s">
        <v>488</v>
      </c>
      <c r="F30" s="5"/>
      <c r="G30" s="6" t="s">
        <v>45</v>
      </c>
      <c r="H30" s="6" t="s">
        <v>51</v>
      </c>
      <c r="I30" s="6" t="s">
        <v>56</v>
      </c>
      <c r="J30" s="6" t="s">
        <v>61</v>
      </c>
      <c r="L30" s="16">
        <f t="shared" si="0"/>
        <v>0</v>
      </c>
      <c r="M30" s="16">
        <f t="shared" si="1"/>
        <v>0</v>
      </c>
      <c r="N30" s="16">
        <f t="shared" si="2"/>
        <v>0</v>
      </c>
      <c r="O30" s="16">
        <f t="shared" si="3"/>
        <v>0</v>
      </c>
      <c r="P30" s="2"/>
      <c r="T30" s="39" t="s">
        <v>231</v>
      </c>
      <c r="U30" s="1" t="s">
        <v>250</v>
      </c>
      <c r="V30" s="40" t="s">
        <v>251</v>
      </c>
    </row>
    <row r="31" spans="1:22" ht="409.6">
      <c r="A31" s="13" t="s">
        <v>642</v>
      </c>
      <c r="B31" s="35" t="s">
        <v>643</v>
      </c>
      <c r="C31" s="35" t="s">
        <v>644</v>
      </c>
      <c r="D31" s="19" t="s">
        <v>646</v>
      </c>
      <c r="E31" s="5" t="s">
        <v>490</v>
      </c>
      <c r="F31" s="5"/>
      <c r="G31" s="6" t="s">
        <v>45</v>
      </c>
      <c r="H31" s="6" t="s">
        <v>51</v>
      </c>
      <c r="I31" s="6" t="s">
        <v>56</v>
      </c>
      <c r="J31" s="6" t="s">
        <v>61</v>
      </c>
      <c r="L31" s="16">
        <f t="shared" si="0"/>
        <v>0</v>
      </c>
      <c r="M31" s="16">
        <f t="shared" si="1"/>
        <v>0</v>
      </c>
      <c r="N31" s="16">
        <f t="shared" si="2"/>
        <v>0</v>
      </c>
      <c r="O31" s="16">
        <f t="shared" si="3"/>
        <v>0</v>
      </c>
      <c r="P31" s="2"/>
      <c r="T31" s="39" t="s">
        <v>231</v>
      </c>
      <c r="U31" s="1" t="s">
        <v>250</v>
      </c>
      <c r="V31" s="40" t="s">
        <v>251</v>
      </c>
    </row>
    <row r="32" spans="1:22" ht="409.6">
      <c r="A32" s="13" t="s">
        <v>647</v>
      </c>
      <c r="B32" s="35" t="s">
        <v>643</v>
      </c>
      <c r="C32" s="35" t="s">
        <v>648</v>
      </c>
      <c r="D32" s="19" t="s">
        <v>649</v>
      </c>
      <c r="E32" s="5" t="s">
        <v>488</v>
      </c>
      <c r="F32" s="5" t="s">
        <v>650</v>
      </c>
      <c r="G32" s="6" t="s">
        <v>45</v>
      </c>
      <c r="H32" s="6" t="s">
        <v>51</v>
      </c>
      <c r="I32" s="6" t="s">
        <v>56</v>
      </c>
      <c r="J32" s="6" t="s">
        <v>61</v>
      </c>
      <c r="L32" s="16">
        <f t="shared" si="0"/>
        <v>0</v>
      </c>
      <c r="M32" s="16">
        <f t="shared" si="1"/>
        <v>0</v>
      </c>
      <c r="N32" s="16">
        <f t="shared" si="2"/>
        <v>0</v>
      </c>
      <c r="O32" s="16">
        <f t="shared" si="3"/>
        <v>0</v>
      </c>
      <c r="P32" s="2"/>
      <c r="T32" s="39" t="s">
        <v>231</v>
      </c>
      <c r="U32" s="1" t="s">
        <v>250</v>
      </c>
      <c r="V32" s="40" t="s">
        <v>251</v>
      </c>
    </row>
    <row r="33" spans="1:22" ht="409.6">
      <c r="A33" s="13" t="s">
        <v>647</v>
      </c>
      <c r="B33" s="35" t="s">
        <v>643</v>
      </c>
      <c r="C33" s="35" t="s">
        <v>648</v>
      </c>
      <c r="D33" s="19" t="s">
        <v>651</v>
      </c>
      <c r="E33" s="5" t="s">
        <v>490</v>
      </c>
      <c r="F33" s="5" t="s">
        <v>652</v>
      </c>
      <c r="G33" s="6" t="s">
        <v>45</v>
      </c>
      <c r="H33" s="6" t="s">
        <v>51</v>
      </c>
      <c r="I33" s="6" t="s">
        <v>56</v>
      </c>
      <c r="J33" s="6" t="s">
        <v>61</v>
      </c>
      <c r="L33" s="16">
        <f t="shared" si="0"/>
        <v>0</v>
      </c>
      <c r="M33" s="16">
        <f t="shared" si="1"/>
        <v>0</v>
      </c>
      <c r="N33" s="16">
        <f t="shared" si="2"/>
        <v>0</v>
      </c>
      <c r="O33" s="16">
        <f t="shared" si="3"/>
        <v>0</v>
      </c>
      <c r="P33" s="2"/>
      <c r="T33" s="39" t="s">
        <v>231</v>
      </c>
      <c r="U33" s="1" t="s">
        <v>250</v>
      </c>
      <c r="V33" s="40" t="s">
        <v>251</v>
      </c>
    </row>
    <row r="34" spans="1:22" ht="187.2">
      <c r="A34" s="13" t="s">
        <v>647</v>
      </c>
      <c r="B34" s="35" t="s">
        <v>643</v>
      </c>
      <c r="C34" s="35" t="s">
        <v>648</v>
      </c>
      <c r="D34" s="19" t="s">
        <v>653</v>
      </c>
      <c r="E34" s="5" t="s">
        <v>491</v>
      </c>
      <c r="F34" s="5"/>
      <c r="G34" s="6" t="s">
        <v>45</v>
      </c>
      <c r="H34" s="6" t="s">
        <v>51</v>
      </c>
      <c r="I34" s="6" t="s">
        <v>56</v>
      </c>
      <c r="J34" s="6" t="s">
        <v>61</v>
      </c>
      <c r="L34" s="16">
        <f t="shared" si="0"/>
        <v>0</v>
      </c>
      <c r="M34" s="16">
        <f t="shared" si="1"/>
        <v>0</v>
      </c>
      <c r="N34" s="16">
        <f t="shared" si="2"/>
        <v>0</v>
      </c>
      <c r="O34" s="16">
        <f t="shared" si="3"/>
        <v>0</v>
      </c>
      <c r="P34" s="2"/>
      <c r="T34" s="39" t="s">
        <v>231</v>
      </c>
      <c r="U34" s="1" t="s">
        <v>250</v>
      </c>
      <c r="V34" s="40" t="s">
        <v>251</v>
      </c>
    </row>
    <row r="35" spans="1:22" ht="187.2">
      <c r="A35" s="13" t="s">
        <v>647</v>
      </c>
      <c r="B35" s="35" t="s">
        <v>643</v>
      </c>
      <c r="C35" s="35" t="s">
        <v>648</v>
      </c>
      <c r="D35" s="19" t="s">
        <v>654</v>
      </c>
      <c r="E35" s="5" t="s">
        <v>512</v>
      </c>
      <c r="F35" s="5"/>
      <c r="G35" s="6" t="s">
        <v>45</v>
      </c>
      <c r="H35" s="6" t="s">
        <v>51</v>
      </c>
      <c r="I35" s="6" t="s">
        <v>56</v>
      </c>
      <c r="J35" s="6" t="s">
        <v>61</v>
      </c>
      <c r="L35" s="16">
        <f t="shared" ref="L35:L42" si="4">IF(G35="No Policy",0,IF(G35="Informal Policy",0.25,IF(G35="Partial Written Policy",0.5,IF(G35="Written Policy",0.75,IF(G35="Approved Written Policy",1,"INVALID")))))</f>
        <v>0</v>
      </c>
      <c r="M35" s="16">
        <f t="shared" ref="M35:M42" si="5">IF(H35="Not Implemented",0,IF(H35="Parts of Policy Implemented",0.25,IF(H35="Implemented on Some Systems",0.5,IF(H35="Implemented on Most Systems",0.75,IF(H35="Implemented on All Systems",1,"INVALID")))))</f>
        <v>0</v>
      </c>
      <c r="N35" s="16">
        <f t="shared" ref="N35:N42" si="6">IF(I35="Not Automated",0,IF(I35="Parts of Policy Automated",0.25,IF(I35="Automated on Some Systems",0.5,IF(I35="Automated on Most Systems",0.75,IF(I35="Automated on All Systems",1,"INVALID")))))</f>
        <v>0</v>
      </c>
      <c r="O35" s="16">
        <f t="shared" ref="O35:O42" si="7">IF(J35="Not Reported",0,IF(J35="Parts of Policy Reported",0.25,IF(J35="Reported on Some Systems",0.5,IF(J35="Reported on Most Systems",0.75,IF(J35="Reported on All Systems",1,"INVALID")))))</f>
        <v>0</v>
      </c>
      <c r="P35" s="2"/>
      <c r="T35" s="39" t="s">
        <v>231</v>
      </c>
      <c r="U35" s="1" t="s">
        <v>250</v>
      </c>
      <c r="V35" s="40" t="s">
        <v>251</v>
      </c>
    </row>
    <row r="36" spans="1:22" ht="345.6">
      <c r="A36" s="13" t="s">
        <v>655</v>
      </c>
      <c r="B36" s="35" t="s">
        <v>643</v>
      </c>
      <c r="C36" s="35" t="s">
        <v>656</v>
      </c>
      <c r="D36" s="19" t="s">
        <v>657</v>
      </c>
      <c r="E36" s="5" t="s">
        <v>488</v>
      </c>
      <c r="F36" s="5"/>
      <c r="G36" s="6" t="s">
        <v>45</v>
      </c>
      <c r="H36" s="6" t="s">
        <v>51</v>
      </c>
      <c r="I36" s="6" t="s">
        <v>56</v>
      </c>
      <c r="J36" s="6" t="s">
        <v>61</v>
      </c>
      <c r="L36" s="16">
        <f t="shared" si="4"/>
        <v>0</v>
      </c>
      <c r="M36" s="16">
        <f t="shared" si="5"/>
        <v>0</v>
      </c>
      <c r="N36" s="16">
        <f t="shared" si="6"/>
        <v>0</v>
      </c>
      <c r="O36" s="16">
        <f t="shared" si="7"/>
        <v>0</v>
      </c>
      <c r="P36" s="2"/>
      <c r="T36" s="39" t="s">
        <v>231</v>
      </c>
      <c r="U36" s="1" t="s">
        <v>250</v>
      </c>
      <c r="V36" s="40" t="s">
        <v>251</v>
      </c>
    </row>
    <row r="37" spans="1:22" ht="72">
      <c r="A37" s="13" t="s">
        <v>655</v>
      </c>
      <c r="B37" s="35" t="s">
        <v>643</v>
      </c>
      <c r="C37" s="35" t="s">
        <v>656</v>
      </c>
      <c r="D37" s="19" t="s">
        <v>658</v>
      </c>
      <c r="E37" s="5" t="s">
        <v>490</v>
      </c>
      <c r="F37" s="5"/>
      <c r="G37" s="6" t="s">
        <v>45</v>
      </c>
      <c r="H37" s="6" t="s">
        <v>51</v>
      </c>
      <c r="I37" s="6" t="s">
        <v>56</v>
      </c>
      <c r="J37" s="6" t="s">
        <v>61</v>
      </c>
      <c r="L37" s="16">
        <f t="shared" si="4"/>
        <v>0</v>
      </c>
      <c r="M37" s="16">
        <f t="shared" si="5"/>
        <v>0</v>
      </c>
      <c r="N37" s="16">
        <f t="shared" si="6"/>
        <v>0</v>
      </c>
      <c r="O37" s="16">
        <f t="shared" si="7"/>
        <v>0</v>
      </c>
      <c r="P37" s="2"/>
      <c r="T37" s="39" t="s">
        <v>231</v>
      </c>
      <c r="U37" s="1" t="s">
        <v>250</v>
      </c>
      <c r="V37" s="40" t="s">
        <v>251</v>
      </c>
    </row>
    <row r="38" spans="1:22" ht="244.8">
      <c r="A38" s="13" t="s">
        <v>659</v>
      </c>
      <c r="B38" s="35" t="s">
        <v>660</v>
      </c>
      <c r="C38" s="35" t="s">
        <v>661</v>
      </c>
      <c r="D38" s="19" t="s">
        <v>662</v>
      </c>
      <c r="E38" s="5" t="s">
        <v>488</v>
      </c>
      <c r="F38" s="5" t="s">
        <v>663</v>
      </c>
      <c r="G38" s="6" t="s">
        <v>45</v>
      </c>
      <c r="H38" s="6" t="s">
        <v>51</v>
      </c>
      <c r="I38" s="6" t="s">
        <v>56</v>
      </c>
      <c r="J38" s="6" t="s">
        <v>61</v>
      </c>
      <c r="L38" s="16">
        <f t="shared" si="4"/>
        <v>0</v>
      </c>
      <c r="M38" s="16">
        <f t="shared" si="5"/>
        <v>0</v>
      </c>
      <c r="N38" s="16">
        <f t="shared" si="6"/>
        <v>0</v>
      </c>
      <c r="O38" s="16">
        <f t="shared" si="7"/>
        <v>0</v>
      </c>
      <c r="P38" s="2"/>
      <c r="T38" s="39" t="s">
        <v>231</v>
      </c>
      <c r="U38" s="1" t="s">
        <v>250</v>
      </c>
      <c r="V38" s="40" t="s">
        <v>251</v>
      </c>
    </row>
    <row r="39" spans="1:22" ht="230.4">
      <c r="A39" s="13" t="s">
        <v>659</v>
      </c>
      <c r="B39" s="35" t="s">
        <v>660</v>
      </c>
      <c r="C39" s="35" t="s">
        <v>661</v>
      </c>
      <c r="D39" s="19" t="s">
        <v>664</v>
      </c>
      <c r="E39" s="5" t="s">
        <v>490</v>
      </c>
      <c r="F39" s="5"/>
      <c r="G39" s="6" t="s">
        <v>45</v>
      </c>
      <c r="H39" s="6" t="s">
        <v>51</v>
      </c>
      <c r="I39" s="6" t="s">
        <v>56</v>
      </c>
      <c r="J39" s="6" t="s">
        <v>61</v>
      </c>
      <c r="L39" s="16">
        <f t="shared" si="4"/>
        <v>0</v>
      </c>
      <c r="M39" s="16">
        <f t="shared" si="5"/>
        <v>0</v>
      </c>
      <c r="N39" s="16">
        <f t="shared" si="6"/>
        <v>0</v>
      </c>
      <c r="O39" s="16">
        <f t="shared" si="7"/>
        <v>0</v>
      </c>
      <c r="P39" s="2"/>
      <c r="T39" s="39" t="s">
        <v>231</v>
      </c>
      <c r="U39" s="1" t="s">
        <v>250</v>
      </c>
      <c r="V39" s="40" t="s">
        <v>251</v>
      </c>
    </row>
    <row r="40" spans="1:22" ht="43.2">
      <c r="A40" s="13" t="s">
        <v>659</v>
      </c>
      <c r="B40" s="35" t="s">
        <v>660</v>
      </c>
      <c r="C40" s="35" t="s">
        <v>661</v>
      </c>
      <c r="D40" s="19" t="s">
        <v>665</v>
      </c>
      <c r="E40" s="5" t="s">
        <v>491</v>
      </c>
      <c r="F40" s="5"/>
      <c r="G40" s="6" t="s">
        <v>45</v>
      </c>
      <c r="H40" s="6" t="s">
        <v>51</v>
      </c>
      <c r="I40" s="6" t="s">
        <v>56</v>
      </c>
      <c r="J40" s="6" t="s">
        <v>61</v>
      </c>
      <c r="L40" s="16">
        <f t="shared" si="4"/>
        <v>0</v>
      </c>
      <c r="M40" s="16">
        <f t="shared" si="5"/>
        <v>0</v>
      </c>
      <c r="N40" s="16">
        <f t="shared" si="6"/>
        <v>0</v>
      </c>
      <c r="O40" s="16">
        <f t="shared" si="7"/>
        <v>0</v>
      </c>
      <c r="P40" s="2"/>
      <c r="T40" s="39" t="s">
        <v>231</v>
      </c>
      <c r="U40" s="1" t="s">
        <v>250</v>
      </c>
      <c r="V40" s="40" t="s">
        <v>251</v>
      </c>
    </row>
    <row r="41" spans="1:22" ht="158.4">
      <c r="A41" s="13" t="s">
        <v>666</v>
      </c>
      <c r="B41" s="35" t="s">
        <v>660</v>
      </c>
      <c r="C41" s="35" t="s">
        <v>667</v>
      </c>
      <c r="D41" s="19" t="s">
        <v>668</v>
      </c>
      <c r="E41" s="5" t="s">
        <v>488</v>
      </c>
      <c r="F41" s="5"/>
      <c r="G41" s="6" t="s">
        <v>45</v>
      </c>
      <c r="H41" s="6" t="s">
        <v>51</v>
      </c>
      <c r="I41" s="6" t="s">
        <v>56</v>
      </c>
      <c r="J41" s="6" t="s">
        <v>61</v>
      </c>
      <c r="L41" s="16">
        <f t="shared" si="4"/>
        <v>0</v>
      </c>
      <c r="M41" s="16">
        <f t="shared" si="5"/>
        <v>0</v>
      </c>
      <c r="N41" s="16">
        <f t="shared" si="6"/>
        <v>0</v>
      </c>
      <c r="O41" s="16">
        <f t="shared" si="7"/>
        <v>0</v>
      </c>
      <c r="P41" s="2"/>
      <c r="T41" s="39" t="s">
        <v>231</v>
      </c>
      <c r="U41" s="1" t="s">
        <v>250</v>
      </c>
      <c r="V41" s="40" t="s">
        <v>251</v>
      </c>
    </row>
    <row r="42" spans="1:22" ht="316.8">
      <c r="A42" s="13" t="s">
        <v>669</v>
      </c>
      <c r="B42" s="35" t="s">
        <v>660</v>
      </c>
      <c r="C42" s="35" t="s">
        <v>670</v>
      </c>
      <c r="D42" s="19" t="s">
        <v>671</v>
      </c>
      <c r="E42" s="5" t="s">
        <v>488</v>
      </c>
      <c r="F42" s="5"/>
      <c r="G42" s="6" t="s">
        <v>45</v>
      </c>
      <c r="H42" s="6" t="s">
        <v>51</v>
      </c>
      <c r="I42" s="6" t="s">
        <v>56</v>
      </c>
      <c r="J42" s="6" t="s">
        <v>61</v>
      </c>
      <c r="L42" s="16">
        <f t="shared" si="4"/>
        <v>0</v>
      </c>
      <c r="M42" s="16">
        <f t="shared" si="5"/>
        <v>0</v>
      </c>
      <c r="N42" s="16">
        <f t="shared" si="6"/>
        <v>0</v>
      </c>
      <c r="O42" s="16">
        <f t="shared" si="7"/>
        <v>0</v>
      </c>
      <c r="P42" s="2"/>
      <c r="T42" s="39" t="s">
        <v>231</v>
      </c>
      <c r="U42" s="1" t="s">
        <v>250</v>
      </c>
      <c r="V42" s="40" t="s">
        <v>251</v>
      </c>
    </row>
    <row r="43" spans="1:22" ht="115.2">
      <c r="A43" s="13" t="s">
        <v>669</v>
      </c>
      <c r="B43" s="35" t="s">
        <v>660</v>
      </c>
      <c r="C43" s="35" t="s">
        <v>670</v>
      </c>
      <c r="D43" s="19" t="s">
        <v>672</v>
      </c>
      <c r="E43" s="5" t="s">
        <v>490</v>
      </c>
      <c r="F43" s="5"/>
      <c r="G43" s="6" t="s">
        <v>45</v>
      </c>
      <c r="H43" s="6" t="s">
        <v>51</v>
      </c>
      <c r="I43" s="6" t="s">
        <v>56</v>
      </c>
      <c r="J43" s="6" t="s">
        <v>61</v>
      </c>
      <c r="L43" s="16">
        <f t="shared" si="0"/>
        <v>0</v>
      </c>
      <c r="M43" s="16">
        <f t="shared" si="1"/>
        <v>0</v>
      </c>
      <c r="N43" s="16">
        <f t="shared" si="2"/>
        <v>0</v>
      </c>
      <c r="O43" s="16">
        <f t="shared" si="3"/>
        <v>0</v>
      </c>
      <c r="P43" s="2"/>
      <c r="T43" s="39" t="s">
        <v>231</v>
      </c>
      <c r="U43" s="1" t="s">
        <v>250</v>
      </c>
      <c r="V43" s="40" t="s">
        <v>251</v>
      </c>
    </row>
    <row r="44" spans="1:22">
      <c r="P44" s="2">
        <f>AVERAGE(P21:P43)</f>
        <v>2.5</v>
      </c>
    </row>
    <row r="45" spans="1:22">
      <c r="F45" s="2" t="s">
        <v>17</v>
      </c>
      <c r="H45" s="17">
        <f>AVERAGE(L21:L43)</f>
        <v>0</v>
      </c>
      <c r="I45" s="17">
        <f>1-H45</f>
        <v>1</v>
      </c>
      <c r="Q45" s="36" t="s">
        <v>428</v>
      </c>
    </row>
    <row r="46" spans="1:22">
      <c r="F46" s="5" t="s">
        <v>3</v>
      </c>
      <c r="G46" s="5"/>
      <c r="H46" s="17">
        <f>AVERAGE(M21:M43)</f>
        <v>0</v>
      </c>
      <c r="I46" s="17">
        <f>1-H46</f>
        <v>1</v>
      </c>
      <c r="Q46" s="5" t="s">
        <v>17</v>
      </c>
      <c r="S46" s="17" t="e">
        <f xml:space="preserve"> AVERAGE(L21,#REF!)</f>
        <v>#REF!</v>
      </c>
      <c r="T46" s="17" t="e">
        <f>1-S46</f>
        <v>#REF!</v>
      </c>
    </row>
    <row r="47" spans="1:22">
      <c r="F47" s="5" t="s">
        <v>4</v>
      </c>
      <c r="G47" s="5"/>
      <c r="H47" s="17">
        <f>AVERAGE(N21:N43)</f>
        <v>0</v>
      </c>
      <c r="I47" s="17">
        <f>1-H47</f>
        <v>1</v>
      </c>
      <c r="Q47" s="5" t="s">
        <v>3</v>
      </c>
      <c r="R47" s="5"/>
      <c r="S47" s="17" t="e">
        <f>AVERAGE(M21,#REF!)</f>
        <v>#REF!</v>
      </c>
      <c r="T47" s="17" t="e">
        <f>1-S47</f>
        <v>#REF!</v>
      </c>
    </row>
    <row r="48" spans="1:22">
      <c r="F48" s="5" t="s">
        <v>5</v>
      </c>
      <c r="G48" s="5"/>
      <c r="H48" s="17">
        <f>AVERAGE(O21:O43)</f>
        <v>0</v>
      </c>
      <c r="I48" s="17">
        <f>1-H48</f>
        <v>1</v>
      </c>
      <c r="Q48" s="5" t="s">
        <v>4</v>
      </c>
      <c r="R48" s="5"/>
      <c r="S48" s="17" t="e">
        <f xml:space="preserve"> AVERAGE(N21,#REF!)</f>
        <v>#REF!</v>
      </c>
      <c r="T48" s="17" t="e">
        <f>1-S48</f>
        <v>#REF!</v>
      </c>
    </row>
    <row r="49" spans="1:22">
      <c r="F49" s="5" t="s">
        <v>6</v>
      </c>
      <c r="G49" s="5"/>
      <c r="H49" s="17">
        <f>AVERAGE(H45:H48)</f>
        <v>0</v>
      </c>
      <c r="I49" s="17">
        <f>1-H49</f>
        <v>1</v>
      </c>
      <c r="Q49" s="5" t="s">
        <v>5</v>
      </c>
      <c r="R49" s="5"/>
      <c r="S49" s="17" t="e">
        <f xml:space="preserve"> AVERAGE(O21,#REF!)</f>
        <v>#REF!</v>
      </c>
      <c r="T49" s="17" t="e">
        <f>1-S49</f>
        <v>#REF!</v>
      </c>
    </row>
    <row r="50" spans="1:22">
      <c r="Q50" s="5" t="s">
        <v>6</v>
      </c>
      <c r="R50" s="5"/>
      <c r="S50" s="17" t="e">
        <f>AVERAGE(S46:S49)</f>
        <v>#REF!</v>
      </c>
      <c r="T50" s="17" t="e">
        <f>1-S50</f>
        <v>#REF!</v>
      </c>
    </row>
    <row r="51" spans="1:22" ht="30" customHeight="1">
      <c r="A51" s="68" t="s">
        <v>43</v>
      </c>
      <c r="B51" s="68"/>
      <c r="C51" s="68"/>
      <c r="D51" s="68"/>
      <c r="E51" s="68"/>
      <c r="F51" s="68"/>
      <c r="G51" s="68"/>
      <c r="H51" s="68"/>
      <c r="I51" s="68"/>
      <c r="J51" s="68"/>
      <c r="K51" s="68"/>
      <c r="L51" s="68"/>
      <c r="M51" s="68"/>
      <c r="N51" s="68"/>
      <c r="O51" s="68"/>
      <c r="P51" s="68"/>
      <c r="Q51" s="68"/>
    </row>
    <row r="52" spans="1:22" ht="57.6">
      <c r="T52" s="39" t="s">
        <v>231</v>
      </c>
      <c r="U52" s="39" t="s">
        <v>430</v>
      </c>
      <c r="V52" s="40" t="s">
        <v>431</v>
      </c>
    </row>
  </sheetData>
  <mergeCells count="3">
    <mergeCell ref="A1:J1"/>
    <mergeCell ref="A51:Q51"/>
    <mergeCell ref="F11:J11"/>
  </mergeCells>
  <hyperlinks>
    <hyperlink ref="A51" r:id="rId1" display="http://creativecommons.org/licenses/by-sa/4.0/"/>
  </hyperlinks>
  <pageMargins left="0.7" right="0.7" top="0.75" bottom="0.75" header="0.3" footer="0.3"/>
  <pageSetup scale="10"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636" operator="equal" id="{C63131E4-932B-4505-AE5E-D3400E632D1A}">
            <xm:f>Values!$A$8</xm:f>
            <x14:dxf>
              <fill>
                <patternFill>
                  <bgColor rgb="FF27AE60"/>
                </patternFill>
              </fill>
            </x14:dxf>
          </x14:cfRule>
          <x14:cfRule type="cellIs" priority="637" operator="equal" id="{61CF9CC5-5411-40BD-96E0-E3A1CDB7E4CA}">
            <xm:f>Values!$A$7</xm:f>
            <x14:dxf>
              <fill>
                <patternFill>
                  <bgColor rgb="FFF1C40F"/>
                </patternFill>
              </fill>
            </x14:dxf>
          </x14:cfRule>
          <x14:cfRule type="cellIs" priority="638" operator="equal" id="{80BAB306-61C8-473D-88FB-09943AD593E0}">
            <xm:f>Values!$A$6</xm:f>
            <x14:dxf>
              <fill>
                <patternFill>
                  <bgColor rgb="FFF39C12"/>
                </patternFill>
              </fill>
            </x14:dxf>
          </x14:cfRule>
          <x14:cfRule type="cellIs" priority="639" operator="equal" id="{664F745E-49F2-480F-A448-81483536FAF7}">
            <xm:f>Values!$A$5</xm:f>
            <x14:dxf>
              <fill>
                <patternFill>
                  <bgColor rgb="FFE67E22"/>
                </patternFill>
              </fill>
            </x14:dxf>
          </x14:cfRule>
          <x14:cfRule type="cellIs" priority="640" operator="equal" id="{EE825187-D09E-4E8D-953A-48E52DA674B1}">
            <xm:f>Values!$A$4</xm:f>
            <x14:dxf>
              <fill>
                <patternFill>
                  <bgColor rgb="FFE74C3C"/>
                </patternFill>
              </fill>
            </x14:dxf>
          </x14:cfRule>
          <xm:sqref>G21:G26</xm:sqref>
        </x14:conditionalFormatting>
        <x14:conditionalFormatting xmlns:xm="http://schemas.microsoft.com/office/excel/2006/main">
          <x14:cfRule type="cellIs" priority="621" operator="equal" id="{271C7BF7-F96F-48E7-A1C8-C4A7FC0F17BC}">
            <xm:f>Values!$A$15</xm:f>
            <x14:dxf>
              <fill>
                <patternFill>
                  <bgColor rgb="FF27AE60"/>
                </patternFill>
              </fill>
            </x14:dxf>
          </x14:cfRule>
          <x14:cfRule type="cellIs" priority="632" operator="equal" id="{11CFC4ED-3640-48AD-A356-2D79A3B27842}">
            <xm:f>Values!$A$14</xm:f>
            <x14:dxf>
              <fill>
                <patternFill>
                  <bgColor rgb="FFF1C40F"/>
                </patternFill>
              </fill>
            </x14:dxf>
          </x14:cfRule>
          <x14:cfRule type="cellIs" priority="633" operator="equal" id="{B11FDE81-4196-48AE-A7D5-E2312340F8B2}">
            <xm:f>Values!$A$13</xm:f>
            <x14:dxf>
              <fill>
                <patternFill>
                  <bgColor rgb="FFF39C12"/>
                </patternFill>
              </fill>
            </x14:dxf>
          </x14:cfRule>
          <x14:cfRule type="cellIs" priority="634" operator="equal" id="{6DBCE2B4-70C2-438A-A5E7-E3F513A2CBBD}">
            <xm:f>Values!$A$12</xm:f>
            <x14:dxf>
              <fill>
                <patternFill>
                  <bgColor rgb="FFE67E22"/>
                </patternFill>
              </fill>
            </x14:dxf>
          </x14:cfRule>
          <x14:cfRule type="cellIs" priority="635" operator="equal" id="{38C852E0-9588-4EB4-ABF2-097959309899}">
            <xm:f>Values!$A$11</xm:f>
            <x14:dxf>
              <fill>
                <patternFill>
                  <bgColor rgb="FFE74C3C"/>
                </patternFill>
              </fill>
            </x14:dxf>
          </x14:cfRule>
          <xm:sqref>H21:H26</xm:sqref>
        </x14:conditionalFormatting>
        <x14:conditionalFormatting xmlns:xm="http://schemas.microsoft.com/office/excel/2006/main">
          <x14:cfRule type="cellIs" priority="622" operator="equal" id="{15B4E508-9874-4EB8-B416-A1FEC303BE25}">
            <xm:f>Values!$A$22</xm:f>
            <x14:dxf>
              <fill>
                <patternFill>
                  <bgColor rgb="FF27B060"/>
                </patternFill>
              </fill>
            </x14:dxf>
          </x14:cfRule>
          <x14:cfRule type="cellIs" priority="628" operator="equal" id="{34027FA8-6C13-4162-BF2C-56C0A5E7A0D1}">
            <xm:f>Values!$A$21</xm:f>
            <x14:dxf>
              <fill>
                <patternFill>
                  <bgColor rgb="FFF1C40F"/>
                </patternFill>
              </fill>
            </x14:dxf>
          </x14:cfRule>
          <x14:cfRule type="cellIs" priority="629" operator="equal" id="{50D9D992-DD9F-4980-B6CB-A828A4BDE399}">
            <xm:f>Values!$A$20</xm:f>
            <x14:dxf>
              <fill>
                <patternFill>
                  <bgColor rgb="FFF39C12"/>
                </patternFill>
              </fill>
            </x14:dxf>
          </x14:cfRule>
          <x14:cfRule type="cellIs" priority="630" operator="equal" id="{3F95FDA6-7045-4B58-9A2C-996B10FF1BB5}">
            <xm:f>Values!$A$19</xm:f>
            <x14:dxf>
              <fill>
                <patternFill>
                  <bgColor rgb="FFE67E22"/>
                </patternFill>
              </fill>
            </x14:dxf>
          </x14:cfRule>
          <x14:cfRule type="cellIs" priority="631" operator="equal" id="{4EEAC2E5-4C60-47DB-B81C-0FEF7A739E33}">
            <xm:f>Values!$A$18</xm:f>
            <x14:dxf>
              <fill>
                <patternFill>
                  <bgColor rgb="FFE74C3C"/>
                </patternFill>
              </fill>
            </x14:dxf>
          </x14:cfRule>
          <xm:sqref>I21:I26</xm:sqref>
        </x14:conditionalFormatting>
        <x14:conditionalFormatting xmlns:xm="http://schemas.microsoft.com/office/excel/2006/main">
          <x14:cfRule type="cellIs" priority="623" operator="equal" id="{DA47A4E8-D306-45A6-9EAD-500AA69EEB5A}">
            <xm:f>Values!$A$29</xm:f>
            <x14:dxf>
              <fill>
                <patternFill>
                  <bgColor rgb="FF27AE60"/>
                </patternFill>
              </fill>
            </x14:dxf>
          </x14:cfRule>
          <x14:cfRule type="cellIs" priority="625" operator="equal" id="{6C65F695-380F-4BCB-86EB-8FE71210D163}">
            <xm:f>Values!$A$27</xm:f>
            <x14:dxf>
              <fill>
                <patternFill>
                  <bgColor rgb="FFF39C12"/>
                </patternFill>
              </fill>
            </x14:dxf>
          </x14:cfRule>
          <x14:cfRule type="cellIs" priority="626" operator="equal" id="{6CA7CC33-FB97-48D8-BF13-EC1553712011}">
            <xm:f>Values!$A$26</xm:f>
            <x14:dxf>
              <fill>
                <patternFill>
                  <bgColor rgb="FFE67E22"/>
                </patternFill>
              </fill>
            </x14:dxf>
          </x14:cfRule>
          <x14:cfRule type="cellIs" priority="627" operator="equal" id="{72AA5205-F644-42BA-B8BE-17D0D103BBBC}">
            <xm:f>Values!$A$25</xm:f>
            <x14:dxf>
              <fill>
                <patternFill>
                  <bgColor rgb="FFE74C3C"/>
                </patternFill>
              </fill>
            </x14:dxf>
          </x14:cfRule>
          <xm:sqref>J21:J26</xm:sqref>
        </x14:conditionalFormatting>
        <x14:conditionalFormatting xmlns:xm="http://schemas.microsoft.com/office/excel/2006/main">
          <x14:cfRule type="cellIs" priority="624" operator="equal" id="{BC61A50F-EBCA-4A39-91AA-0F906D8F491C}">
            <xm:f>Values!$A$28</xm:f>
            <x14:dxf>
              <fill>
                <patternFill>
                  <bgColor rgb="FFF1C40F"/>
                </patternFill>
              </fill>
            </x14:dxf>
          </x14:cfRule>
          <xm:sqref>J21:J26</xm:sqref>
        </x14:conditionalFormatting>
        <x14:conditionalFormatting xmlns:xm="http://schemas.microsoft.com/office/excel/2006/main">
          <x14:cfRule type="cellIs" priority="336" operator="equal" id="{2126DE71-29B2-4ADC-8FEB-5EAC33397126}">
            <xm:f>Values!$A$8</xm:f>
            <x14:dxf>
              <fill>
                <patternFill>
                  <bgColor rgb="FF27AE60"/>
                </patternFill>
              </fill>
            </x14:dxf>
          </x14:cfRule>
          <x14:cfRule type="cellIs" priority="337" operator="equal" id="{2115F920-BC4C-4D5D-A9D9-89B17C87E741}">
            <xm:f>Values!$A$7</xm:f>
            <x14:dxf>
              <fill>
                <patternFill>
                  <bgColor rgb="FFF1C40F"/>
                </patternFill>
              </fill>
            </x14:dxf>
          </x14:cfRule>
          <x14:cfRule type="cellIs" priority="338" operator="equal" id="{E2A3BCAE-A4B7-4CD2-86C7-428C69E3076D}">
            <xm:f>Values!$A$6</xm:f>
            <x14:dxf>
              <fill>
                <patternFill>
                  <bgColor rgb="FFF39C12"/>
                </patternFill>
              </fill>
            </x14:dxf>
          </x14:cfRule>
          <x14:cfRule type="cellIs" priority="339" operator="equal" id="{99F45B88-9AB2-4AC7-8AA3-D48023C0DE3F}">
            <xm:f>Values!$A$5</xm:f>
            <x14:dxf>
              <fill>
                <patternFill>
                  <bgColor rgb="FFE67E22"/>
                </patternFill>
              </fill>
            </x14:dxf>
          </x14:cfRule>
          <x14:cfRule type="cellIs" priority="340" operator="equal" id="{1FE9D2DA-7666-43EA-A6F4-91601FFF7A78}">
            <xm:f>Values!$A$4</xm:f>
            <x14:dxf>
              <fill>
                <patternFill>
                  <bgColor rgb="FFE74C3C"/>
                </patternFill>
              </fill>
            </x14:dxf>
          </x14:cfRule>
          <xm:sqref>G43</xm:sqref>
        </x14:conditionalFormatting>
        <x14:conditionalFormatting xmlns:xm="http://schemas.microsoft.com/office/excel/2006/main">
          <x14:cfRule type="cellIs" priority="321" operator="equal" id="{824ADC45-5E78-479F-9910-FA065BFAF67D}">
            <xm:f>Values!$A$15</xm:f>
            <x14:dxf>
              <fill>
                <patternFill>
                  <bgColor rgb="FF27AE60"/>
                </patternFill>
              </fill>
            </x14:dxf>
          </x14:cfRule>
          <x14:cfRule type="cellIs" priority="332" operator="equal" id="{116F8907-87A5-4742-A136-B6569C4BBB56}">
            <xm:f>Values!$A$14</xm:f>
            <x14:dxf>
              <fill>
                <patternFill>
                  <bgColor rgb="FFF1C40F"/>
                </patternFill>
              </fill>
            </x14:dxf>
          </x14:cfRule>
          <x14:cfRule type="cellIs" priority="333" operator="equal" id="{954CF451-6027-4320-8076-546C58262C18}">
            <xm:f>Values!$A$13</xm:f>
            <x14:dxf>
              <fill>
                <patternFill>
                  <bgColor rgb="FFF39C12"/>
                </patternFill>
              </fill>
            </x14:dxf>
          </x14:cfRule>
          <x14:cfRule type="cellIs" priority="334" operator="equal" id="{44883A9C-B814-4EC4-A571-46336113EDE1}">
            <xm:f>Values!$A$12</xm:f>
            <x14:dxf>
              <fill>
                <patternFill>
                  <bgColor rgb="FFE67E22"/>
                </patternFill>
              </fill>
            </x14:dxf>
          </x14:cfRule>
          <x14:cfRule type="cellIs" priority="335" operator="equal" id="{86310DD4-575F-4A71-951A-082153E286F7}">
            <xm:f>Values!$A$11</xm:f>
            <x14:dxf>
              <fill>
                <patternFill>
                  <bgColor rgb="FFE74C3C"/>
                </patternFill>
              </fill>
            </x14:dxf>
          </x14:cfRule>
          <xm:sqref>H43</xm:sqref>
        </x14:conditionalFormatting>
        <x14:conditionalFormatting xmlns:xm="http://schemas.microsoft.com/office/excel/2006/main">
          <x14:cfRule type="cellIs" priority="322" operator="equal" id="{311E5559-8BA7-4A69-A351-16B83027270E}">
            <xm:f>Values!$A$22</xm:f>
            <x14:dxf>
              <fill>
                <patternFill>
                  <bgColor rgb="FF27B060"/>
                </patternFill>
              </fill>
            </x14:dxf>
          </x14:cfRule>
          <x14:cfRule type="cellIs" priority="328" operator="equal" id="{6C36B588-D364-4ED7-A53E-8722E5EFB696}">
            <xm:f>Values!$A$21</xm:f>
            <x14:dxf>
              <fill>
                <patternFill>
                  <bgColor rgb="FFF1C40F"/>
                </patternFill>
              </fill>
            </x14:dxf>
          </x14:cfRule>
          <x14:cfRule type="cellIs" priority="329" operator="equal" id="{D69B05E6-98CA-4F41-B282-1430CDFED48A}">
            <xm:f>Values!$A$20</xm:f>
            <x14:dxf>
              <fill>
                <patternFill>
                  <bgColor rgb="FFF39C12"/>
                </patternFill>
              </fill>
            </x14:dxf>
          </x14:cfRule>
          <x14:cfRule type="cellIs" priority="330" operator="equal" id="{B44E6015-F2DB-4A8E-8ABB-A8B7008B9879}">
            <xm:f>Values!$A$19</xm:f>
            <x14:dxf>
              <fill>
                <patternFill>
                  <bgColor rgb="FFE67E22"/>
                </patternFill>
              </fill>
            </x14:dxf>
          </x14:cfRule>
          <x14:cfRule type="cellIs" priority="331" operator="equal" id="{3917320D-A06B-4889-A6DD-693BAE6AC949}">
            <xm:f>Values!$A$18</xm:f>
            <x14:dxf>
              <fill>
                <patternFill>
                  <bgColor rgb="FFE74C3C"/>
                </patternFill>
              </fill>
            </x14:dxf>
          </x14:cfRule>
          <xm:sqref>I43</xm:sqref>
        </x14:conditionalFormatting>
        <x14:conditionalFormatting xmlns:xm="http://schemas.microsoft.com/office/excel/2006/main">
          <x14:cfRule type="cellIs" priority="323" operator="equal" id="{E9FF2D08-7E30-4614-A09B-9F73532AA61F}">
            <xm:f>Values!$A$29</xm:f>
            <x14:dxf>
              <fill>
                <patternFill>
                  <bgColor rgb="FF27AE60"/>
                </patternFill>
              </fill>
            </x14:dxf>
          </x14:cfRule>
          <x14:cfRule type="cellIs" priority="325" operator="equal" id="{869796EC-E6BC-47E6-910F-E03DF2A80B11}">
            <xm:f>Values!$A$27</xm:f>
            <x14:dxf>
              <fill>
                <patternFill>
                  <bgColor rgb="FFF39C12"/>
                </patternFill>
              </fill>
            </x14:dxf>
          </x14:cfRule>
          <x14:cfRule type="cellIs" priority="326" operator="equal" id="{EF134140-3786-42F9-A023-9C9153111039}">
            <xm:f>Values!$A$26</xm:f>
            <x14:dxf>
              <fill>
                <patternFill>
                  <bgColor rgb="FFE67E22"/>
                </patternFill>
              </fill>
            </x14:dxf>
          </x14:cfRule>
          <x14:cfRule type="cellIs" priority="327" operator="equal" id="{3507BB10-E971-4BBC-AF8E-C821E09DEFC6}">
            <xm:f>Values!$A$25</xm:f>
            <x14:dxf>
              <fill>
                <patternFill>
                  <bgColor rgb="FFE74C3C"/>
                </patternFill>
              </fill>
            </x14:dxf>
          </x14:cfRule>
          <xm:sqref>J43</xm:sqref>
        </x14:conditionalFormatting>
        <x14:conditionalFormatting xmlns:xm="http://schemas.microsoft.com/office/excel/2006/main">
          <x14:cfRule type="cellIs" priority="324" operator="equal" id="{2AA25F2B-FA16-449E-9C89-35006C67D667}">
            <xm:f>Values!$A$28</xm:f>
            <x14:dxf>
              <fill>
                <patternFill>
                  <bgColor rgb="FFF1C40F"/>
                </patternFill>
              </fill>
            </x14:dxf>
          </x14:cfRule>
          <xm:sqref>J43</xm:sqref>
        </x14:conditionalFormatting>
        <x14:conditionalFormatting xmlns:xm="http://schemas.microsoft.com/office/excel/2006/main">
          <x14:cfRule type="cellIs" priority="316" operator="equal" id="{BC8C64E2-8339-4336-A44C-62DC7A6B8225}">
            <xm:f>Values!$A$8</xm:f>
            <x14:dxf>
              <fill>
                <patternFill>
                  <bgColor rgb="FF27AE60"/>
                </patternFill>
              </fill>
            </x14:dxf>
          </x14:cfRule>
          <x14:cfRule type="cellIs" priority="317" operator="equal" id="{C439D163-A071-450A-B90E-A32CE46816FA}">
            <xm:f>Values!$A$7</xm:f>
            <x14:dxf>
              <fill>
                <patternFill>
                  <bgColor rgb="FFF1C40F"/>
                </patternFill>
              </fill>
            </x14:dxf>
          </x14:cfRule>
          <x14:cfRule type="cellIs" priority="318" operator="equal" id="{5E876A9A-9EBB-4A2B-B0BA-7D88685CA61C}">
            <xm:f>Values!$A$6</xm:f>
            <x14:dxf>
              <fill>
                <patternFill>
                  <bgColor rgb="FFF39C12"/>
                </patternFill>
              </fill>
            </x14:dxf>
          </x14:cfRule>
          <x14:cfRule type="cellIs" priority="319" operator="equal" id="{9E3E752F-5736-47CD-95C5-851280F5A2D4}">
            <xm:f>Values!$A$5</xm:f>
            <x14:dxf>
              <fill>
                <patternFill>
                  <bgColor rgb="FFE67E22"/>
                </patternFill>
              </fill>
            </x14:dxf>
          </x14:cfRule>
          <x14:cfRule type="cellIs" priority="320" operator="equal" id="{B7114D05-4DA4-4525-840E-DB3C87288470}">
            <xm:f>Values!$A$4</xm:f>
            <x14:dxf>
              <fill>
                <patternFill>
                  <bgColor rgb="FFE74C3C"/>
                </patternFill>
              </fill>
            </x14:dxf>
          </x14:cfRule>
          <xm:sqref>G42</xm:sqref>
        </x14:conditionalFormatting>
        <x14:conditionalFormatting xmlns:xm="http://schemas.microsoft.com/office/excel/2006/main">
          <x14:cfRule type="cellIs" priority="301" operator="equal" id="{59188805-C88A-40F5-B5D1-EE498A8414F4}">
            <xm:f>Values!$A$15</xm:f>
            <x14:dxf>
              <fill>
                <patternFill>
                  <bgColor rgb="FF27AE60"/>
                </patternFill>
              </fill>
            </x14:dxf>
          </x14:cfRule>
          <x14:cfRule type="cellIs" priority="312" operator="equal" id="{2228D63D-2B41-4DB8-BDCB-7E3F7A40F09E}">
            <xm:f>Values!$A$14</xm:f>
            <x14:dxf>
              <fill>
                <patternFill>
                  <bgColor rgb="FFF1C40F"/>
                </patternFill>
              </fill>
            </x14:dxf>
          </x14:cfRule>
          <x14:cfRule type="cellIs" priority="313" operator="equal" id="{D6B96016-3724-4550-BCB5-A3C053C1F7BD}">
            <xm:f>Values!$A$13</xm:f>
            <x14:dxf>
              <fill>
                <patternFill>
                  <bgColor rgb="FFF39C12"/>
                </patternFill>
              </fill>
            </x14:dxf>
          </x14:cfRule>
          <x14:cfRule type="cellIs" priority="314" operator="equal" id="{0C31433E-C727-4A20-AC63-3F2F61022C0F}">
            <xm:f>Values!$A$12</xm:f>
            <x14:dxf>
              <fill>
                <patternFill>
                  <bgColor rgb="FFE67E22"/>
                </patternFill>
              </fill>
            </x14:dxf>
          </x14:cfRule>
          <x14:cfRule type="cellIs" priority="315" operator="equal" id="{4D0E4F0D-2F2D-4B51-AF0A-056B1BFE8FE0}">
            <xm:f>Values!$A$11</xm:f>
            <x14:dxf>
              <fill>
                <patternFill>
                  <bgColor rgb="FFE74C3C"/>
                </patternFill>
              </fill>
            </x14:dxf>
          </x14:cfRule>
          <xm:sqref>H42</xm:sqref>
        </x14:conditionalFormatting>
        <x14:conditionalFormatting xmlns:xm="http://schemas.microsoft.com/office/excel/2006/main">
          <x14:cfRule type="cellIs" priority="302" operator="equal" id="{F9B6E00F-DCDC-4B61-A809-068695EFF576}">
            <xm:f>Values!$A$22</xm:f>
            <x14:dxf>
              <fill>
                <patternFill>
                  <bgColor rgb="FF27B060"/>
                </patternFill>
              </fill>
            </x14:dxf>
          </x14:cfRule>
          <x14:cfRule type="cellIs" priority="308" operator="equal" id="{B93E2327-7847-40D9-A56A-D6E2F6D2D9C5}">
            <xm:f>Values!$A$21</xm:f>
            <x14:dxf>
              <fill>
                <patternFill>
                  <bgColor rgb="FFF1C40F"/>
                </patternFill>
              </fill>
            </x14:dxf>
          </x14:cfRule>
          <x14:cfRule type="cellIs" priority="309" operator="equal" id="{E286513A-DB2A-4A27-AA54-7472AAAEF056}">
            <xm:f>Values!$A$20</xm:f>
            <x14:dxf>
              <fill>
                <patternFill>
                  <bgColor rgb="FFF39C12"/>
                </patternFill>
              </fill>
            </x14:dxf>
          </x14:cfRule>
          <x14:cfRule type="cellIs" priority="310" operator="equal" id="{930486B6-27CE-402E-A218-663E24F85985}">
            <xm:f>Values!$A$19</xm:f>
            <x14:dxf>
              <fill>
                <patternFill>
                  <bgColor rgb="FFE67E22"/>
                </patternFill>
              </fill>
            </x14:dxf>
          </x14:cfRule>
          <x14:cfRule type="cellIs" priority="311" operator="equal" id="{369A0D40-B2B5-4540-862C-AC5DAA8E598E}">
            <xm:f>Values!$A$18</xm:f>
            <x14:dxf>
              <fill>
                <patternFill>
                  <bgColor rgb="FFE74C3C"/>
                </patternFill>
              </fill>
            </x14:dxf>
          </x14:cfRule>
          <xm:sqref>I42</xm:sqref>
        </x14:conditionalFormatting>
        <x14:conditionalFormatting xmlns:xm="http://schemas.microsoft.com/office/excel/2006/main">
          <x14:cfRule type="cellIs" priority="303" operator="equal" id="{1AD7F6C0-349B-4F9F-BF32-EDAE093AD26C}">
            <xm:f>Values!$A$29</xm:f>
            <x14:dxf>
              <fill>
                <patternFill>
                  <bgColor rgb="FF27AE60"/>
                </patternFill>
              </fill>
            </x14:dxf>
          </x14:cfRule>
          <x14:cfRule type="cellIs" priority="305" operator="equal" id="{FA2DF0A4-9E9B-46FC-B9B4-007DD08DC5BB}">
            <xm:f>Values!$A$27</xm:f>
            <x14:dxf>
              <fill>
                <patternFill>
                  <bgColor rgb="FFF39C12"/>
                </patternFill>
              </fill>
            </x14:dxf>
          </x14:cfRule>
          <x14:cfRule type="cellIs" priority="306" operator="equal" id="{593C5359-7BB4-4D66-99DB-16E173865BD4}">
            <xm:f>Values!$A$26</xm:f>
            <x14:dxf>
              <fill>
                <patternFill>
                  <bgColor rgb="FFE67E22"/>
                </patternFill>
              </fill>
            </x14:dxf>
          </x14:cfRule>
          <x14:cfRule type="cellIs" priority="307" operator="equal" id="{A16FF157-87F9-4390-B022-14AC8D1560E9}">
            <xm:f>Values!$A$25</xm:f>
            <x14:dxf>
              <fill>
                <patternFill>
                  <bgColor rgb="FFE74C3C"/>
                </patternFill>
              </fill>
            </x14:dxf>
          </x14:cfRule>
          <xm:sqref>J42</xm:sqref>
        </x14:conditionalFormatting>
        <x14:conditionalFormatting xmlns:xm="http://schemas.microsoft.com/office/excel/2006/main">
          <x14:cfRule type="cellIs" priority="304" operator="equal" id="{0292C70B-906F-403C-8628-A97DDDB3D9E7}">
            <xm:f>Values!$A$28</xm:f>
            <x14:dxf>
              <fill>
                <patternFill>
                  <bgColor rgb="FFF1C40F"/>
                </patternFill>
              </fill>
            </x14:dxf>
          </x14:cfRule>
          <xm:sqref>J42</xm:sqref>
        </x14:conditionalFormatting>
        <x14:conditionalFormatting xmlns:xm="http://schemas.microsoft.com/office/excel/2006/main">
          <x14:cfRule type="cellIs" priority="296" operator="equal" id="{A2717391-AA2D-460D-BE70-7126CBA4A391}">
            <xm:f>Values!$A$8</xm:f>
            <x14:dxf>
              <fill>
                <patternFill>
                  <bgColor rgb="FF27AE60"/>
                </patternFill>
              </fill>
            </x14:dxf>
          </x14:cfRule>
          <x14:cfRule type="cellIs" priority="297" operator="equal" id="{642B73B7-7F9C-4A44-9CC0-54F8FE4854F5}">
            <xm:f>Values!$A$7</xm:f>
            <x14:dxf>
              <fill>
                <patternFill>
                  <bgColor rgb="FFF1C40F"/>
                </patternFill>
              </fill>
            </x14:dxf>
          </x14:cfRule>
          <x14:cfRule type="cellIs" priority="298" operator="equal" id="{F746275D-2087-4482-AFC2-A23C477969A0}">
            <xm:f>Values!$A$6</xm:f>
            <x14:dxf>
              <fill>
                <patternFill>
                  <bgColor rgb="FFF39C12"/>
                </patternFill>
              </fill>
            </x14:dxf>
          </x14:cfRule>
          <x14:cfRule type="cellIs" priority="299" operator="equal" id="{21FCF7D6-0033-4969-8FB9-0BDD989A0C29}">
            <xm:f>Values!$A$5</xm:f>
            <x14:dxf>
              <fill>
                <patternFill>
                  <bgColor rgb="FFE67E22"/>
                </patternFill>
              </fill>
            </x14:dxf>
          </x14:cfRule>
          <x14:cfRule type="cellIs" priority="300" operator="equal" id="{711A586A-7A05-4046-89DA-4E54BC464DA0}">
            <xm:f>Values!$A$4</xm:f>
            <x14:dxf>
              <fill>
                <patternFill>
                  <bgColor rgb="FFE74C3C"/>
                </patternFill>
              </fill>
            </x14:dxf>
          </x14:cfRule>
          <xm:sqref>G41</xm:sqref>
        </x14:conditionalFormatting>
        <x14:conditionalFormatting xmlns:xm="http://schemas.microsoft.com/office/excel/2006/main">
          <x14:cfRule type="cellIs" priority="281" operator="equal" id="{5A27736A-8D2C-4FF4-8940-C055AE3791E4}">
            <xm:f>Values!$A$15</xm:f>
            <x14:dxf>
              <fill>
                <patternFill>
                  <bgColor rgb="FF27AE60"/>
                </patternFill>
              </fill>
            </x14:dxf>
          </x14:cfRule>
          <x14:cfRule type="cellIs" priority="292" operator="equal" id="{F7A08B4E-2B91-4026-8F8C-F08FFA011E76}">
            <xm:f>Values!$A$14</xm:f>
            <x14:dxf>
              <fill>
                <patternFill>
                  <bgColor rgb="FFF1C40F"/>
                </patternFill>
              </fill>
            </x14:dxf>
          </x14:cfRule>
          <x14:cfRule type="cellIs" priority="293" operator="equal" id="{3A8F6B11-87D4-4FDB-B239-F3239D822696}">
            <xm:f>Values!$A$13</xm:f>
            <x14:dxf>
              <fill>
                <patternFill>
                  <bgColor rgb="FFF39C12"/>
                </patternFill>
              </fill>
            </x14:dxf>
          </x14:cfRule>
          <x14:cfRule type="cellIs" priority="294" operator="equal" id="{456335CA-FB9C-4846-B91B-2DC6A1A061A6}">
            <xm:f>Values!$A$12</xm:f>
            <x14:dxf>
              <fill>
                <patternFill>
                  <bgColor rgb="FFE67E22"/>
                </patternFill>
              </fill>
            </x14:dxf>
          </x14:cfRule>
          <x14:cfRule type="cellIs" priority="295" operator="equal" id="{BBA6387A-53CC-451D-8F44-F6B63D4C046E}">
            <xm:f>Values!$A$11</xm:f>
            <x14:dxf>
              <fill>
                <patternFill>
                  <bgColor rgb="FFE74C3C"/>
                </patternFill>
              </fill>
            </x14:dxf>
          </x14:cfRule>
          <xm:sqref>H41</xm:sqref>
        </x14:conditionalFormatting>
        <x14:conditionalFormatting xmlns:xm="http://schemas.microsoft.com/office/excel/2006/main">
          <x14:cfRule type="cellIs" priority="282" operator="equal" id="{93A5BE67-08AC-4A04-ACDF-3AEE587ECAD1}">
            <xm:f>Values!$A$22</xm:f>
            <x14:dxf>
              <fill>
                <patternFill>
                  <bgColor rgb="FF27B060"/>
                </patternFill>
              </fill>
            </x14:dxf>
          </x14:cfRule>
          <x14:cfRule type="cellIs" priority="288" operator="equal" id="{3D83B1C8-E380-42BF-BC4A-F5DEF920BF98}">
            <xm:f>Values!$A$21</xm:f>
            <x14:dxf>
              <fill>
                <patternFill>
                  <bgColor rgb="FFF1C40F"/>
                </patternFill>
              </fill>
            </x14:dxf>
          </x14:cfRule>
          <x14:cfRule type="cellIs" priority="289" operator="equal" id="{5629C09E-6F2D-4C90-98F5-722985BEF887}">
            <xm:f>Values!$A$20</xm:f>
            <x14:dxf>
              <fill>
                <patternFill>
                  <bgColor rgb="FFF39C12"/>
                </patternFill>
              </fill>
            </x14:dxf>
          </x14:cfRule>
          <x14:cfRule type="cellIs" priority="290" operator="equal" id="{1348073C-9DB1-43E0-9A46-DDFDBF6AC605}">
            <xm:f>Values!$A$19</xm:f>
            <x14:dxf>
              <fill>
                <patternFill>
                  <bgColor rgb="FFE67E22"/>
                </patternFill>
              </fill>
            </x14:dxf>
          </x14:cfRule>
          <x14:cfRule type="cellIs" priority="291" operator="equal" id="{E9AEFCFA-55CB-4800-98E0-8B997746970D}">
            <xm:f>Values!$A$18</xm:f>
            <x14:dxf>
              <fill>
                <patternFill>
                  <bgColor rgb="FFE74C3C"/>
                </patternFill>
              </fill>
            </x14:dxf>
          </x14:cfRule>
          <xm:sqref>I41</xm:sqref>
        </x14:conditionalFormatting>
        <x14:conditionalFormatting xmlns:xm="http://schemas.microsoft.com/office/excel/2006/main">
          <x14:cfRule type="cellIs" priority="283" operator="equal" id="{BE216589-3418-4AFE-B270-89BE779B9EEC}">
            <xm:f>Values!$A$29</xm:f>
            <x14:dxf>
              <fill>
                <patternFill>
                  <bgColor rgb="FF27AE60"/>
                </patternFill>
              </fill>
            </x14:dxf>
          </x14:cfRule>
          <x14:cfRule type="cellIs" priority="285" operator="equal" id="{1F54BBDC-E801-4A87-84C7-4E7E98C1ABF3}">
            <xm:f>Values!$A$27</xm:f>
            <x14:dxf>
              <fill>
                <patternFill>
                  <bgColor rgb="FFF39C12"/>
                </patternFill>
              </fill>
            </x14:dxf>
          </x14:cfRule>
          <x14:cfRule type="cellIs" priority="286" operator="equal" id="{2173FDA3-0557-446C-9399-2500FCAB1FB5}">
            <xm:f>Values!$A$26</xm:f>
            <x14:dxf>
              <fill>
                <patternFill>
                  <bgColor rgb="FFE67E22"/>
                </patternFill>
              </fill>
            </x14:dxf>
          </x14:cfRule>
          <x14:cfRule type="cellIs" priority="287" operator="equal" id="{12070FF0-0EAD-4F1E-803C-53453DF64787}">
            <xm:f>Values!$A$25</xm:f>
            <x14:dxf>
              <fill>
                <patternFill>
                  <bgColor rgb="FFE74C3C"/>
                </patternFill>
              </fill>
            </x14:dxf>
          </x14:cfRule>
          <xm:sqref>J41</xm:sqref>
        </x14:conditionalFormatting>
        <x14:conditionalFormatting xmlns:xm="http://schemas.microsoft.com/office/excel/2006/main">
          <x14:cfRule type="cellIs" priority="284" operator="equal" id="{3CFF0E68-57E1-4BF6-A040-776BF4E83BE2}">
            <xm:f>Values!$A$28</xm:f>
            <x14:dxf>
              <fill>
                <patternFill>
                  <bgColor rgb="FFF1C40F"/>
                </patternFill>
              </fill>
            </x14:dxf>
          </x14:cfRule>
          <xm:sqref>J41</xm:sqref>
        </x14:conditionalFormatting>
        <x14:conditionalFormatting xmlns:xm="http://schemas.microsoft.com/office/excel/2006/main">
          <x14:cfRule type="cellIs" priority="276" operator="equal" id="{307C521F-B4DD-4D44-980B-114F72E78AC4}">
            <xm:f>Values!$A$8</xm:f>
            <x14:dxf>
              <fill>
                <patternFill>
                  <bgColor rgb="FF27AE60"/>
                </patternFill>
              </fill>
            </x14:dxf>
          </x14:cfRule>
          <x14:cfRule type="cellIs" priority="277" operator="equal" id="{8A38672A-4189-4514-9D45-E87AB43CDE37}">
            <xm:f>Values!$A$7</xm:f>
            <x14:dxf>
              <fill>
                <patternFill>
                  <bgColor rgb="FFF1C40F"/>
                </patternFill>
              </fill>
            </x14:dxf>
          </x14:cfRule>
          <x14:cfRule type="cellIs" priority="278" operator="equal" id="{1168A787-850F-49FA-A496-41A0E100343B}">
            <xm:f>Values!$A$6</xm:f>
            <x14:dxf>
              <fill>
                <patternFill>
                  <bgColor rgb="FFF39C12"/>
                </patternFill>
              </fill>
            </x14:dxf>
          </x14:cfRule>
          <x14:cfRule type="cellIs" priority="279" operator="equal" id="{50858A0E-B9E6-4094-819A-B9E7ED0AA97A}">
            <xm:f>Values!$A$5</xm:f>
            <x14:dxf>
              <fill>
                <patternFill>
                  <bgColor rgb="FFE67E22"/>
                </patternFill>
              </fill>
            </x14:dxf>
          </x14:cfRule>
          <x14:cfRule type="cellIs" priority="280" operator="equal" id="{8A50D509-CCE1-4174-80EF-5E68CAAA2E41}">
            <xm:f>Values!$A$4</xm:f>
            <x14:dxf>
              <fill>
                <patternFill>
                  <bgColor rgb="FFE74C3C"/>
                </patternFill>
              </fill>
            </x14:dxf>
          </x14:cfRule>
          <xm:sqref>G40</xm:sqref>
        </x14:conditionalFormatting>
        <x14:conditionalFormatting xmlns:xm="http://schemas.microsoft.com/office/excel/2006/main">
          <x14:cfRule type="cellIs" priority="261" operator="equal" id="{C117C8CC-3433-4C66-A125-7ADB0E57997E}">
            <xm:f>Values!$A$15</xm:f>
            <x14:dxf>
              <fill>
                <patternFill>
                  <bgColor rgb="FF27AE60"/>
                </patternFill>
              </fill>
            </x14:dxf>
          </x14:cfRule>
          <x14:cfRule type="cellIs" priority="272" operator="equal" id="{1304931D-63C1-4595-ABBE-BA58115F7F45}">
            <xm:f>Values!$A$14</xm:f>
            <x14:dxf>
              <fill>
                <patternFill>
                  <bgColor rgb="FFF1C40F"/>
                </patternFill>
              </fill>
            </x14:dxf>
          </x14:cfRule>
          <x14:cfRule type="cellIs" priority="273" operator="equal" id="{99E3969E-0D5F-487A-BA21-39CEB94A3EBF}">
            <xm:f>Values!$A$13</xm:f>
            <x14:dxf>
              <fill>
                <patternFill>
                  <bgColor rgb="FFF39C12"/>
                </patternFill>
              </fill>
            </x14:dxf>
          </x14:cfRule>
          <x14:cfRule type="cellIs" priority="274" operator="equal" id="{B67E84F1-41DC-4785-9255-11F49A9ED008}">
            <xm:f>Values!$A$12</xm:f>
            <x14:dxf>
              <fill>
                <patternFill>
                  <bgColor rgb="FFE67E22"/>
                </patternFill>
              </fill>
            </x14:dxf>
          </x14:cfRule>
          <x14:cfRule type="cellIs" priority="275" operator="equal" id="{0C4B87E8-F75E-4A08-9DAD-A4E61F064B4D}">
            <xm:f>Values!$A$11</xm:f>
            <x14:dxf>
              <fill>
                <patternFill>
                  <bgColor rgb="FFE74C3C"/>
                </patternFill>
              </fill>
            </x14:dxf>
          </x14:cfRule>
          <xm:sqref>H40</xm:sqref>
        </x14:conditionalFormatting>
        <x14:conditionalFormatting xmlns:xm="http://schemas.microsoft.com/office/excel/2006/main">
          <x14:cfRule type="cellIs" priority="262" operator="equal" id="{91963E16-C571-4AA5-8A67-5956AB3B0C6A}">
            <xm:f>Values!$A$22</xm:f>
            <x14:dxf>
              <fill>
                <patternFill>
                  <bgColor rgb="FF27B060"/>
                </patternFill>
              </fill>
            </x14:dxf>
          </x14:cfRule>
          <x14:cfRule type="cellIs" priority="268" operator="equal" id="{D55A8661-576D-461A-BC65-B2E38014B6BC}">
            <xm:f>Values!$A$21</xm:f>
            <x14:dxf>
              <fill>
                <patternFill>
                  <bgColor rgb="FFF1C40F"/>
                </patternFill>
              </fill>
            </x14:dxf>
          </x14:cfRule>
          <x14:cfRule type="cellIs" priority="269" operator="equal" id="{19E46D24-CB77-44B7-A248-CEB1C29C49B9}">
            <xm:f>Values!$A$20</xm:f>
            <x14:dxf>
              <fill>
                <patternFill>
                  <bgColor rgb="FFF39C12"/>
                </patternFill>
              </fill>
            </x14:dxf>
          </x14:cfRule>
          <x14:cfRule type="cellIs" priority="270" operator="equal" id="{74B9A4B5-7F77-4177-9F90-6BF4426FAB04}">
            <xm:f>Values!$A$19</xm:f>
            <x14:dxf>
              <fill>
                <patternFill>
                  <bgColor rgb="FFE67E22"/>
                </patternFill>
              </fill>
            </x14:dxf>
          </x14:cfRule>
          <x14:cfRule type="cellIs" priority="271" operator="equal" id="{9D864729-A87E-471C-92A2-0CC7126A2B7C}">
            <xm:f>Values!$A$18</xm:f>
            <x14:dxf>
              <fill>
                <patternFill>
                  <bgColor rgb="FFE74C3C"/>
                </patternFill>
              </fill>
            </x14:dxf>
          </x14:cfRule>
          <xm:sqref>I40</xm:sqref>
        </x14:conditionalFormatting>
        <x14:conditionalFormatting xmlns:xm="http://schemas.microsoft.com/office/excel/2006/main">
          <x14:cfRule type="cellIs" priority="263" operator="equal" id="{98E9643D-17C7-4383-8D19-9C432726E505}">
            <xm:f>Values!$A$29</xm:f>
            <x14:dxf>
              <fill>
                <patternFill>
                  <bgColor rgb="FF27AE60"/>
                </patternFill>
              </fill>
            </x14:dxf>
          </x14:cfRule>
          <x14:cfRule type="cellIs" priority="265" operator="equal" id="{12B81288-290E-4627-9CAF-4E3C636103CD}">
            <xm:f>Values!$A$27</xm:f>
            <x14:dxf>
              <fill>
                <patternFill>
                  <bgColor rgb="FFF39C12"/>
                </patternFill>
              </fill>
            </x14:dxf>
          </x14:cfRule>
          <x14:cfRule type="cellIs" priority="266" operator="equal" id="{CE5D1E73-35D4-4803-A6EC-69C9A8526C2E}">
            <xm:f>Values!$A$26</xm:f>
            <x14:dxf>
              <fill>
                <patternFill>
                  <bgColor rgb="FFE67E22"/>
                </patternFill>
              </fill>
            </x14:dxf>
          </x14:cfRule>
          <x14:cfRule type="cellIs" priority="267" operator="equal" id="{F8144909-88D9-4BDD-AF05-054639BA6AE3}">
            <xm:f>Values!$A$25</xm:f>
            <x14:dxf>
              <fill>
                <patternFill>
                  <bgColor rgb="FFE74C3C"/>
                </patternFill>
              </fill>
            </x14:dxf>
          </x14:cfRule>
          <xm:sqref>J40</xm:sqref>
        </x14:conditionalFormatting>
        <x14:conditionalFormatting xmlns:xm="http://schemas.microsoft.com/office/excel/2006/main">
          <x14:cfRule type="cellIs" priority="264" operator="equal" id="{0A9AAAB1-A22D-4F3A-90E6-364804982E24}">
            <xm:f>Values!$A$28</xm:f>
            <x14:dxf>
              <fill>
                <patternFill>
                  <bgColor rgb="FFF1C40F"/>
                </patternFill>
              </fill>
            </x14:dxf>
          </x14:cfRule>
          <xm:sqref>J40</xm:sqref>
        </x14:conditionalFormatting>
        <x14:conditionalFormatting xmlns:xm="http://schemas.microsoft.com/office/excel/2006/main">
          <x14:cfRule type="cellIs" priority="256" operator="equal" id="{09431435-EE0A-4DBE-B93E-6B907F582D17}">
            <xm:f>Values!$A$8</xm:f>
            <x14:dxf>
              <fill>
                <patternFill>
                  <bgColor rgb="FF27AE60"/>
                </patternFill>
              </fill>
            </x14:dxf>
          </x14:cfRule>
          <x14:cfRule type="cellIs" priority="257" operator="equal" id="{90B9F65A-750D-418C-9086-7F84076C6B4B}">
            <xm:f>Values!$A$7</xm:f>
            <x14:dxf>
              <fill>
                <patternFill>
                  <bgColor rgb="FFF1C40F"/>
                </patternFill>
              </fill>
            </x14:dxf>
          </x14:cfRule>
          <x14:cfRule type="cellIs" priority="258" operator="equal" id="{3B4B3CFD-019B-4D90-9DAC-F4996E838BD0}">
            <xm:f>Values!$A$6</xm:f>
            <x14:dxf>
              <fill>
                <patternFill>
                  <bgColor rgb="FFF39C12"/>
                </patternFill>
              </fill>
            </x14:dxf>
          </x14:cfRule>
          <x14:cfRule type="cellIs" priority="259" operator="equal" id="{03B614FB-DB6E-4468-A617-332823C490CC}">
            <xm:f>Values!$A$5</xm:f>
            <x14:dxf>
              <fill>
                <patternFill>
                  <bgColor rgb="FFE67E22"/>
                </patternFill>
              </fill>
            </x14:dxf>
          </x14:cfRule>
          <x14:cfRule type="cellIs" priority="260" operator="equal" id="{B3B06753-C0DD-462F-B298-7517AA561B37}">
            <xm:f>Values!$A$4</xm:f>
            <x14:dxf>
              <fill>
                <patternFill>
                  <bgColor rgb="FFE74C3C"/>
                </patternFill>
              </fill>
            </x14:dxf>
          </x14:cfRule>
          <xm:sqref>G39</xm:sqref>
        </x14:conditionalFormatting>
        <x14:conditionalFormatting xmlns:xm="http://schemas.microsoft.com/office/excel/2006/main">
          <x14:cfRule type="cellIs" priority="241" operator="equal" id="{FDD9F1A2-1F93-40EF-AA03-F7CC1BBDBE94}">
            <xm:f>Values!$A$15</xm:f>
            <x14:dxf>
              <fill>
                <patternFill>
                  <bgColor rgb="FF27AE60"/>
                </patternFill>
              </fill>
            </x14:dxf>
          </x14:cfRule>
          <x14:cfRule type="cellIs" priority="252" operator="equal" id="{88C2AB97-77F4-4C13-96D7-4550E8A891DE}">
            <xm:f>Values!$A$14</xm:f>
            <x14:dxf>
              <fill>
                <patternFill>
                  <bgColor rgb="FFF1C40F"/>
                </patternFill>
              </fill>
            </x14:dxf>
          </x14:cfRule>
          <x14:cfRule type="cellIs" priority="253" operator="equal" id="{43E1FFEB-3EFF-48AD-9B19-F8139CC02BBB}">
            <xm:f>Values!$A$13</xm:f>
            <x14:dxf>
              <fill>
                <patternFill>
                  <bgColor rgb="FFF39C12"/>
                </patternFill>
              </fill>
            </x14:dxf>
          </x14:cfRule>
          <x14:cfRule type="cellIs" priority="254" operator="equal" id="{AD5BBEC6-498C-44F2-BB66-7D17303FE8E5}">
            <xm:f>Values!$A$12</xm:f>
            <x14:dxf>
              <fill>
                <patternFill>
                  <bgColor rgb="FFE67E22"/>
                </patternFill>
              </fill>
            </x14:dxf>
          </x14:cfRule>
          <x14:cfRule type="cellIs" priority="255" operator="equal" id="{9954F565-3854-44ED-8ABE-E532A92E50EC}">
            <xm:f>Values!$A$11</xm:f>
            <x14:dxf>
              <fill>
                <patternFill>
                  <bgColor rgb="FFE74C3C"/>
                </patternFill>
              </fill>
            </x14:dxf>
          </x14:cfRule>
          <xm:sqref>H39</xm:sqref>
        </x14:conditionalFormatting>
        <x14:conditionalFormatting xmlns:xm="http://schemas.microsoft.com/office/excel/2006/main">
          <x14:cfRule type="cellIs" priority="242" operator="equal" id="{DED6B8DF-50B9-4CF0-B381-54971A40175B}">
            <xm:f>Values!$A$22</xm:f>
            <x14:dxf>
              <fill>
                <patternFill>
                  <bgColor rgb="FF27B060"/>
                </patternFill>
              </fill>
            </x14:dxf>
          </x14:cfRule>
          <x14:cfRule type="cellIs" priority="248" operator="equal" id="{F56A6DFF-8135-415E-836A-5292D76A5211}">
            <xm:f>Values!$A$21</xm:f>
            <x14:dxf>
              <fill>
                <patternFill>
                  <bgColor rgb="FFF1C40F"/>
                </patternFill>
              </fill>
            </x14:dxf>
          </x14:cfRule>
          <x14:cfRule type="cellIs" priority="249" operator="equal" id="{7AED1B1A-F1BC-4D94-8460-23BBE4013637}">
            <xm:f>Values!$A$20</xm:f>
            <x14:dxf>
              <fill>
                <patternFill>
                  <bgColor rgb="FFF39C12"/>
                </patternFill>
              </fill>
            </x14:dxf>
          </x14:cfRule>
          <x14:cfRule type="cellIs" priority="250" operator="equal" id="{9F7385E3-024D-43EE-8718-227875FF8232}">
            <xm:f>Values!$A$19</xm:f>
            <x14:dxf>
              <fill>
                <patternFill>
                  <bgColor rgb="FFE67E22"/>
                </patternFill>
              </fill>
            </x14:dxf>
          </x14:cfRule>
          <x14:cfRule type="cellIs" priority="251" operator="equal" id="{924ABF0F-460A-4E95-A59E-FDE702E358FF}">
            <xm:f>Values!$A$18</xm:f>
            <x14:dxf>
              <fill>
                <patternFill>
                  <bgColor rgb="FFE74C3C"/>
                </patternFill>
              </fill>
            </x14:dxf>
          </x14:cfRule>
          <xm:sqref>I39</xm:sqref>
        </x14:conditionalFormatting>
        <x14:conditionalFormatting xmlns:xm="http://schemas.microsoft.com/office/excel/2006/main">
          <x14:cfRule type="cellIs" priority="243" operator="equal" id="{8E94F90C-CC49-4DCB-BC78-BDD491213614}">
            <xm:f>Values!$A$29</xm:f>
            <x14:dxf>
              <fill>
                <patternFill>
                  <bgColor rgb="FF27AE60"/>
                </patternFill>
              </fill>
            </x14:dxf>
          </x14:cfRule>
          <x14:cfRule type="cellIs" priority="245" operator="equal" id="{BCA3FD91-D3EE-4782-BB33-C846229411DA}">
            <xm:f>Values!$A$27</xm:f>
            <x14:dxf>
              <fill>
                <patternFill>
                  <bgColor rgb="FFF39C12"/>
                </patternFill>
              </fill>
            </x14:dxf>
          </x14:cfRule>
          <x14:cfRule type="cellIs" priority="246" operator="equal" id="{009C9B6A-32FB-414F-8D6E-4DC9C109DEF3}">
            <xm:f>Values!$A$26</xm:f>
            <x14:dxf>
              <fill>
                <patternFill>
                  <bgColor rgb="FFE67E22"/>
                </patternFill>
              </fill>
            </x14:dxf>
          </x14:cfRule>
          <x14:cfRule type="cellIs" priority="247" operator="equal" id="{DD290B3C-16E0-4F3C-B8C0-B533E08D5B80}">
            <xm:f>Values!$A$25</xm:f>
            <x14:dxf>
              <fill>
                <patternFill>
                  <bgColor rgb="FFE74C3C"/>
                </patternFill>
              </fill>
            </x14:dxf>
          </x14:cfRule>
          <xm:sqref>J39</xm:sqref>
        </x14:conditionalFormatting>
        <x14:conditionalFormatting xmlns:xm="http://schemas.microsoft.com/office/excel/2006/main">
          <x14:cfRule type="cellIs" priority="244" operator="equal" id="{38F3BF3E-BBDE-45A2-9A7B-139508CE3E25}">
            <xm:f>Values!$A$28</xm:f>
            <x14:dxf>
              <fill>
                <patternFill>
                  <bgColor rgb="FFF1C40F"/>
                </patternFill>
              </fill>
            </x14:dxf>
          </x14:cfRule>
          <xm:sqref>J39</xm:sqref>
        </x14:conditionalFormatting>
        <x14:conditionalFormatting xmlns:xm="http://schemas.microsoft.com/office/excel/2006/main">
          <x14:cfRule type="cellIs" priority="236" operator="equal" id="{0012A3EE-4916-43B6-BD64-6F0B1444C292}">
            <xm:f>Values!$A$8</xm:f>
            <x14:dxf>
              <fill>
                <patternFill>
                  <bgColor rgb="FF27AE60"/>
                </patternFill>
              </fill>
            </x14:dxf>
          </x14:cfRule>
          <x14:cfRule type="cellIs" priority="237" operator="equal" id="{9F79AFBB-4AB6-413E-8705-B280B31BC4FA}">
            <xm:f>Values!$A$7</xm:f>
            <x14:dxf>
              <fill>
                <patternFill>
                  <bgColor rgb="FFF1C40F"/>
                </patternFill>
              </fill>
            </x14:dxf>
          </x14:cfRule>
          <x14:cfRule type="cellIs" priority="238" operator="equal" id="{12595034-FF53-4200-B001-B40E22F01009}">
            <xm:f>Values!$A$6</xm:f>
            <x14:dxf>
              <fill>
                <patternFill>
                  <bgColor rgb="FFF39C12"/>
                </patternFill>
              </fill>
            </x14:dxf>
          </x14:cfRule>
          <x14:cfRule type="cellIs" priority="239" operator="equal" id="{305FE8D5-D158-4693-BD65-E6A8DE0906FE}">
            <xm:f>Values!$A$5</xm:f>
            <x14:dxf>
              <fill>
                <patternFill>
                  <bgColor rgb="FFE67E22"/>
                </patternFill>
              </fill>
            </x14:dxf>
          </x14:cfRule>
          <x14:cfRule type="cellIs" priority="240" operator="equal" id="{C328DAFB-F58A-48DA-8CFD-9F92E60E3C02}">
            <xm:f>Values!$A$4</xm:f>
            <x14:dxf>
              <fill>
                <patternFill>
                  <bgColor rgb="FFE74C3C"/>
                </patternFill>
              </fill>
            </x14:dxf>
          </x14:cfRule>
          <xm:sqref>G38</xm:sqref>
        </x14:conditionalFormatting>
        <x14:conditionalFormatting xmlns:xm="http://schemas.microsoft.com/office/excel/2006/main">
          <x14:cfRule type="cellIs" priority="221" operator="equal" id="{806B80F9-CA37-40F9-8573-ED6E18E2D734}">
            <xm:f>Values!$A$15</xm:f>
            <x14:dxf>
              <fill>
                <patternFill>
                  <bgColor rgb="FF27AE60"/>
                </patternFill>
              </fill>
            </x14:dxf>
          </x14:cfRule>
          <x14:cfRule type="cellIs" priority="232" operator="equal" id="{C0706061-C9F5-495B-A0CE-FA50A66F5036}">
            <xm:f>Values!$A$14</xm:f>
            <x14:dxf>
              <fill>
                <patternFill>
                  <bgColor rgb="FFF1C40F"/>
                </patternFill>
              </fill>
            </x14:dxf>
          </x14:cfRule>
          <x14:cfRule type="cellIs" priority="233" operator="equal" id="{2DD1F35E-31E5-452E-9DB0-E1F6F48064D1}">
            <xm:f>Values!$A$13</xm:f>
            <x14:dxf>
              <fill>
                <patternFill>
                  <bgColor rgb="FFF39C12"/>
                </patternFill>
              </fill>
            </x14:dxf>
          </x14:cfRule>
          <x14:cfRule type="cellIs" priority="234" operator="equal" id="{D9B4CB2A-127A-46B0-AE2A-E77B9D7EDDC5}">
            <xm:f>Values!$A$12</xm:f>
            <x14:dxf>
              <fill>
                <patternFill>
                  <bgColor rgb="FFE67E22"/>
                </patternFill>
              </fill>
            </x14:dxf>
          </x14:cfRule>
          <x14:cfRule type="cellIs" priority="235" operator="equal" id="{61E56922-E877-4ED3-AADB-E3C4E586F8F7}">
            <xm:f>Values!$A$11</xm:f>
            <x14:dxf>
              <fill>
                <patternFill>
                  <bgColor rgb="FFE74C3C"/>
                </patternFill>
              </fill>
            </x14:dxf>
          </x14:cfRule>
          <xm:sqref>H38</xm:sqref>
        </x14:conditionalFormatting>
        <x14:conditionalFormatting xmlns:xm="http://schemas.microsoft.com/office/excel/2006/main">
          <x14:cfRule type="cellIs" priority="222" operator="equal" id="{B6F34638-1DAE-4B9C-B2DC-AB7B574AB032}">
            <xm:f>Values!$A$22</xm:f>
            <x14:dxf>
              <fill>
                <patternFill>
                  <bgColor rgb="FF27B060"/>
                </patternFill>
              </fill>
            </x14:dxf>
          </x14:cfRule>
          <x14:cfRule type="cellIs" priority="228" operator="equal" id="{016DFB6A-039B-4A21-929A-1FF401F3A71D}">
            <xm:f>Values!$A$21</xm:f>
            <x14:dxf>
              <fill>
                <patternFill>
                  <bgColor rgb="FFF1C40F"/>
                </patternFill>
              </fill>
            </x14:dxf>
          </x14:cfRule>
          <x14:cfRule type="cellIs" priority="229" operator="equal" id="{96587596-AC52-43DD-AE86-63ABA3E45889}">
            <xm:f>Values!$A$20</xm:f>
            <x14:dxf>
              <fill>
                <patternFill>
                  <bgColor rgb="FFF39C12"/>
                </patternFill>
              </fill>
            </x14:dxf>
          </x14:cfRule>
          <x14:cfRule type="cellIs" priority="230" operator="equal" id="{FD4977DB-D25D-492A-96E4-2AE2CAFB5A34}">
            <xm:f>Values!$A$19</xm:f>
            <x14:dxf>
              <fill>
                <patternFill>
                  <bgColor rgb="FFE67E22"/>
                </patternFill>
              </fill>
            </x14:dxf>
          </x14:cfRule>
          <x14:cfRule type="cellIs" priority="231" operator="equal" id="{25F1FAEF-F1EC-4310-9B97-CF2BB4A16332}">
            <xm:f>Values!$A$18</xm:f>
            <x14:dxf>
              <fill>
                <patternFill>
                  <bgColor rgb="FFE74C3C"/>
                </patternFill>
              </fill>
            </x14:dxf>
          </x14:cfRule>
          <xm:sqref>I38</xm:sqref>
        </x14:conditionalFormatting>
        <x14:conditionalFormatting xmlns:xm="http://schemas.microsoft.com/office/excel/2006/main">
          <x14:cfRule type="cellIs" priority="223" operator="equal" id="{8C01FDD2-3F11-484D-ACA7-3E097BE2B319}">
            <xm:f>Values!$A$29</xm:f>
            <x14:dxf>
              <fill>
                <patternFill>
                  <bgColor rgb="FF27AE60"/>
                </patternFill>
              </fill>
            </x14:dxf>
          </x14:cfRule>
          <x14:cfRule type="cellIs" priority="225" operator="equal" id="{94BA8B65-C0F2-4BDD-B90E-D68125F1F38E}">
            <xm:f>Values!$A$27</xm:f>
            <x14:dxf>
              <fill>
                <patternFill>
                  <bgColor rgb="FFF39C12"/>
                </patternFill>
              </fill>
            </x14:dxf>
          </x14:cfRule>
          <x14:cfRule type="cellIs" priority="226" operator="equal" id="{9785FD6D-9B72-47A8-8333-855563341029}">
            <xm:f>Values!$A$26</xm:f>
            <x14:dxf>
              <fill>
                <patternFill>
                  <bgColor rgb="FFE67E22"/>
                </patternFill>
              </fill>
            </x14:dxf>
          </x14:cfRule>
          <x14:cfRule type="cellIs" priority="227" operator="equal" id="{99CC3F24-41CE-432A-A6BA-6726F7AF7815}">
            <xm:f>Values!$A$25</xm:f>
            <x14:dxf>
              <fill>
                <patternFill>
                  <bgColor rgb="FFE74C3C"/>
                </patternFill>
              </fill>
            </x14:dxf>
          </x14:cfRule>
          <xm:sqref>J38</xm:sqref>
        </x14:conditionalFormatting>
        <x14:conditionalFormatting xmlns:xm="http://schemas.microsoft.com/office/excel/2006/main">
          <x14:cfRule type="cellIs" priority="224" operator="equal" id="{316662BF-D8C2-4279-A47B-3B52D6D5E498}">
            <xm:f>Values!$A$28</xm:f>
            <x14:dxf>
              <fill>
                <patternFill>
                  <bgColor rgb="FFF1C40F"/>
                </patternFill>
              </fill>
            </x14:dxf>
          </x14:cfRule>
          <xm:sqref>J38</xm:sqref>
        </x14:conditionalFormatting>
        <x14:conditionalFormatting xmlns:xm="http://schemas.microsoft.com/office/excel/2006/main">
          <x14:cfRule type="cellIs" priority="216" operator="equal" id="{8A0DA436-0187-4A53-84BC-3F67CE6623EC}">
            <xm:f>Values!$A$8</xm:f>
            <x14:dxf>
              <fill>
                <patternFill>
                  <bgColor rgb="FF27AE60"/>
                </patternFill>
              </fill>
            </x14:dxf>
          </x14:cfRule>
          <x14:cfRule type="cellIs" priority="217" operator="equal" id="{F7FB8537-AEE3-404C-90B3-55628F138029}">
            <xm:f>Values!$A$7</xm:f>
            <x14:dxf>
              <fill>
                <patternFill>
                  <bgColor rgb="FFF1C40F"/>
                </patternFill>
              </fill>
            </x14:dxf>
          </x14:cfRule>
          <x14:cfRule type="cellIs" priority="218" operator="equal" id="{5043489E-75A8-4106-8920-B25C4170B643}">
            <xm:f>Values!$A$6</xm:f>
            <x14:dxf>
              <fill>
                <patternFill>
                  <bgColor rgb="FFF39C12"/>
                </patternFill>
              </fill>
            </x14:dxf>
          </x14:cfRule>
          <x14:cfRule type="cellIs" priority="219" operator="equal" id="{1D0305F4-54B3-4BD3-A28F-733DA0FFE145}">
            <xm:f>Values!$A$5</xm:f>
            <x14:dxf>
              <fill>
                <patternFill>
                  <bgColor rgb="FFE67E22"/>
                </patternFill>
              </fill>
            </x14:dxf>
          </x14:cfRule>
          <x14:cfRule type="cellIs" priority="220" operator="equal" id="{615F5986-4075-489A-9F5C-6C14F154C8C0}">
            <xm:f>Values!$A$4</xm:f>
            <x14:dxf>
              <fill>
                <patternFill>
                  <bgColor rgb="FFE74C3C"/>
                </patternFill>
              </fill>
            </x14:dxf>
          </x14:cfRule>
          <xm:sqref>G37</xm:sqref>
        </x14:conditionalFormatting>
        <x14:conditionalFormatting xmlns:xm="http://schemas.microsoft.com/office/excel/2006/main">
          <x14:cfRule type="cellIs" priority="201" operator="equal" id="{263D77D8-12A0-4711-BBCD-9C2F9F105ABE}">
            <xm:f>Values!$A$15</xm:f>
            <x14:dxf>
              <fill>
                <patternFill>
                  <bgColor rgb="FF27AE60"/>
                </patternFill>
              </fill>
            </x14:dxf>
          </x14:cfRule>
          <x14:cfRule type="cellIs" priority="212" operator="equal" id="{FA1CA117-3D1A-4730-918E-6CEBE34F547C}">
            <xm:f>Values!$A$14</xm:f>
            <x14:dxf>
              <fill>
                <patternFill>
                  <bgColor rgb="FFF1C40F"/>
                </patternFill>
              </fill>
            </x14:dxf>
          </x14:cfRule>
          <x14:cfRule type="cellIs" priority="213" operator="equal" id="{30BE13BB-7369-4AB2-AE9E-3A7DFD28A493}">
            <xm:f>Values!$A$13</xm:f>
            <x14:dxf>
              <fill>
                <patternFill>
                  <bgColor rgb="FFF39C12"/>
                </patternFill>
              </fill>
            </x14:dxf>
          </x14:cfRule>
          <x14:cfRule type="cellIs" priority="214" operator="equal" id="{57F354BB-3150-4E24-89C4-7EDE2C89D2D9}">
            <xm:f>Values!$A$12</xm:f>
            <x14:dxf>
              <fill>
                <patternFill>
                  <bgColor rgb="FFE67E22"/>
                </patternFill>
              </fill>
            </x14:dxf>
          </x14:cfRule>
          <x14:cfRule type="cellIs" priority="215" operator="equal" id="{AD9C7D52-AD85-43FB-B27E-67978A8CC994}">
            <xm:f>Values!$A$11</xm:f>
            <x14:dxf>
              <fill>
                <patternFill>
                  <bgColor rgb="FFE74C3C"/>
                </patternFill>
              </fill>
            </x14:dxf>
          </x14:cfRule>
          <xm:sqref>H37</xm:sqref>
        </x14:conditionalFormatting>
        <x14:conditionalFormatting xmlns:xm="http://schemas.microsoft.com/office/excel/2006/main">
          <x14:cfRule type="cellIs" priority="202" operator="equal" id="{F168D8DB-971E-4994-B370-D957641CD80B}">
            <xm:f>Values!$A$22</xm:f>
            <x14:dxf>
              <fill>
                <patternFill>
                  <bgColor rgb="FF27B060"/>
                </patternFill>
              </fill>
            </x14:dxf>
          </x14:cfRule>
          <x14:cfRule type="cellIs" priority="208" operator="equal" id="{765C3394-3C42-4D60-8B74-8203E1C39D28}">
            <xm:f>Values!$A$21</xm:f>
            <x14:dxf>
              <fill>
                <patternFill>
                  <bgColor rgb="FFF1C40F"/>
                </patternFill>
              </fill>
            </x14:dxf>
          </x14:cfRule>
          <x14:cfRule type="cellIs" priority="209" operator="equal" id="{62FFE5D6-888F-4C78-AE0E-83C9B8FBCC93}">
            <xm:f>Values!$A$20</xm:f>
            <x14:dxf>
              <fill>
                <patternFill>
                  <bgColor rgb="FFF39C12"/>
                </patternFill>
              </fill>
            </x14:dxf>
          </x14:cfRule>
          <x14:cfRule type="cellIs" priority="210" operator="equal" id="{71C5DD25-A4DD-4CA1-9DB5-E359E960C884}">
            <xm:f>Values!$A$19</xm:f>
            <x14:dxf>
              <fill>
                <patternFill>
                  <bgColor rgb="FFE67E22"/>
                </patternFill>
              </fill>
            </x14:dxf>
          </x14:cfRule>
          <x14:cfRule type="cellIs" priority="211" operator="equal" id="{4639CD5B-D5A6-4AB9-B473-05BE253B5BD5}">
            <xm:f>Values!$A$18</xm:f>
            <x14:dxf>
              <fill>
                <patternFill>
                  <bgColor rgb="FFE74C3C"/>
                </patternFill>
              </fill>
            </x14:dxf>
          </x14:cfRule>
          <xm:sqref>I37</xm:sqref>
        </x14:conditionalFormatting>
        <x14:conditionalFormatting xmlns:xm="http://schemas.microsoft.com/office/excel/2006/main">
          <x14:cfRule type="cellIs" priority="203" operator="equal" id="{24F58F9F-9603-4A82-A2B8-8FCDD8076602}">
            <xm:f>Values!$A$29</xm:f>
            <x14:dxf>
              <fill>
                <patternFill>
                  <bgColor rgb="FF27AE60"/>
                </patternFill>
              </fill>
            </x14:dxf>
          </x14:cfRule>
          <x14:cfRule type="cellIs" priority="205" operator="equal" id="{E32C9F46-2CBD-4A3F-95A4-32CA503B9189}">
            <xm:f>Values!$A$27</xm:f>
            <x14:dxf>
              <fill>
                <patternFill>
                  <bgColor rgb="FFF39C12"/>
                </patternFill>
              </fill>
            </x14:dxf>
          </x14:cfRule>
          <x14:cfRule type="cellIs" priority="206" operator="equal" id="{B09570B0-D209-4268-A0D7-9340127AFAC7}">
            <xm:f>Values!$A$26</xm:f>
            <x14:dxf>
              <fill>
                <patternFill>
                  <bgColor rgb="FFE67E22"/>
                </patternFill>
              </fill>
            </x14:dxf>
          </x14:cfRule>
          <x14:cfRule type="cellIs" priority="207" operator="equal" id="{9B9369A7-68EA-4678-BD39-43265C303056}">
            <xm:f>Values!$A$25</xm:f>
            <x14:dxf>
              <fill>
                <patternFill>
                  <bgColor rgb="FFE74C3C"/>
                </patternFill>
              </fill>
            </x14:dxf>
          </x14:cfRule>
          <xm:sqref>J37</xm:sqref>
        </x14:conditionalFormatting>
        <x14:conditionalFormatting xmlns:xm="http://schemas.microsoft.com/office/excel/2006/main">
          <x14:cfRule type="cellIs" priority="204" operator="equal" id="{2E0C520B-2753-4243-9091-585D501146BB}">
            <xm:f>Values!$A$28</xm:f>
            <x14:dxf>
              <fill>
                <patternFill>
                  <bgColor rgb="FFF1C40F"/>
                </patternFill>
              </fill>
            </x14:dxf>
          </x14:cfRule>
          <xm:sqref>J37</xm:sqref>
        </x14:conditionalFormatting>
        <x14:conditionalFormatting xmlns:xm="http://schemas.microsoft.com/office/excel/2006/main">
          <x14:cfRule type="cellIs" priority="196" operator="equal" id="{313FA6CB-6552-4432-885E-105D4A99F910}">
            <xm:f>Values!$A$8</xm:f>
            <x14:dxf>
              <fill>
                <patternFill>
                  <bgColor rgb="FF27AE60"/>
                </patternFill>
              </fill>
            </x14:dxf>
          </x14:cfRule>
          <x14:cfRule type="cellIs" priority="197" operator="equal" id="{E73B322D-5DF4-48E8-8E6A-67D947A4C8D5}">
            <xm:f>Values!$A$7</xm:f>
            <x14:dxf>
              <fill>
                <patternFill>
                  <bgColor rgb="FFF1C40F"/>
                </patternFill>
              </fill>
            </x14:dxf>
          </x14:cfRule>
          <x14:cfRule type="cellIs" priority="198" operator="equal" id="{D8774755-38CC-4186-9649-F869A67D4ACF}">
            <xm:f>Values!$A$6</xm:f>
            <x14:dxf>
              <fill>
                <patternFill>
                  <bgColor rgb="FFF39C12"/>
                </patternFill>
              </fill>
            </x14:dxf>
          </x14:cfRule>
          <x14:cfRule type="cellIs" priority="199" operator="equal" id="{6D6A56F2-A4B8-40E1-B92F-F217196055C6}">
            <xm:f>Values!$A$5</xm:f>
            <x14:dxf>
              <fill>
                <patternFill>
                  <bgColor rgb="FFE67E22"/>
                </patternFill>
              </fill>
            </x14:dxf>
          </x14:cfRule>
          <x14:cfRule type="cellIs" priority="200" operator="equal" id="{7957897E-0C06-4610-8871-9256D41E803A}">
            <xm:f>Values!$A$4</xm:f>
            <x14:dxf>
              <fill>
                <patternFill>
                  <bgColor rgb="FFE74C3C"/>
                </patternFill>
              </fill>
            </x14:dxf>
          </x14:cfRule>
          <xm:sqref>G36</xm:sqref>
        </x14:conditionalFormatting>
        <x14:conditionalFormatting xmlns:xm="http://schemas.microsoft.com/office/excel/2006/main">
          <x14:cfRule type="cellIs" priority="181" operator="equal" id="{405E92BF-AA06-45F8-BC57-08FFCF9A5CA0}">
            <xm:f>Values!$A$15</xm:f>
            <x14:dxf>
              <fill>
                <patternFill>
                  <bgColor rgb="FF27AE60"/>
                </patternFill>
              </fill>
            </x14:dxf>
          </x14:cfRule>
          <x14:cfRule type="cellIs" priority="192" operator="equal" id="{3A43041E-DDF7-435F-A2AE-1FEF3D476165}">
            <xm:f>Values!$A$14</xm:f>
            <x14:dxf>
              <fill>
                <patternFill>
                  <bgColor rgb="FFF1C40F"/>
                </patternFill>
              </fill>
            </x14:dxf>
          </x14:cfRule>
          <x14:cfRule type="cellIs" priority="193" operator="equal" id="{2B4D31F8-8FD1-4777-8AE8-2DC48CE08AA7}">
            <xm:f>Values!$A$13</xm:f>
            <x14:dxf>
              <fill>
                <patternFill>
                  <bgColor rgb="FFF39C12"/>
                </patternFill>
              </fill>
            </x14:dxf>
          </x14:cfRule>
          <x14:cfRule type="cellIs" priority="194" operator="equal" id="{339122B4-411C-4AD1-AE81-364BB6701095}">
            <xm:f>Values!$A$12</xm:f>
            <x14:dxf>
              <fill>
                <patternFill>
                  <bgColor rgb="FFE67E22"/>
                </patternFill>
              </fill>
            </x14:dxf>
          </x14:cfRule>
          <x14:cfRule type="cellIs" priority="195" operator="equal" id="{87A595C5-0130-49DA-B295-89746360738D}">
            <xm:f>Values!$A$11</xm:f>
            <x14:dxf>
              <fill>
                <patternFill>
                  <bgColor rgb="FFE74C3C"/>
                </patternFill>
              </fill>
            </x14:dxf>
          </x14:cfRule>
          <xm:sqref>H36</xm:sqref>
        </x14:conditionalFormatting>
        <x14:conditionalFormatting xmlns:xm="http://schemas.microsoft.com/office/excel/2006/main">
          <x14:cfRule type="cellIs" priority="182" operator="equal" id="{25C3AE1F-364C-47DD-AA16-F0E6AD3130AB}">
            <xm:f>Values!$A$22</xm:f>
            <x14:dxf>
              <fill>
                <patternFill>
                  <bgColor rgb="FF27B060"/>
                </patternFill>
              </fill>
            </x14:dxf>
          </x14:cfRule>
          <x14:cfRule type="cellIs" priority="188" operator="equal" id="{5F43B8EB-4AB2-4AF4-9159-23368B4EB8F3}">
            <xm:f>Values!$A$21</xm:f>
            <x14:dxf>
              <fill>
                <patternFill>
                  <bgColor rgb="FFF1C40F"/>
                </patternFill>
              </fill>
            </x14:dxf>
          </x14:cfRule>
          <x14:cfRule type="cellIs" priority="189" operator="equal" id="{BACF9693-A895-4793-A437-ABB4CDFA5450}">
            <xm:f>Values!$A$20</xm:f>
            <x14:dxf>
              <fill>
                <patternFill>
                  <bgColor rgb="FFF39C12"/>
                </patternFill>
              </fill>
            </x14:dxf>
          </x14:cfRule>
          <x14:cfRule type="cellIs" priority="190" operator="equal" id="{C7C67228-701A-4405-BF77-0D0945FED8E6}">
            <xm:f>Values!$A$19</xm:f>
            <x14:dxf>
              <fill>
                <patternFill>
                  <bgColor rgb="FFE67E22"/>
                </patternFill>
              </fill>
            </x14:dxf>
          </x14:cfRule>
          <x14:cfRule type="cellIs" priority="191" operator="equal" id="{3014AB32-C896-42D8-9EF3-3D83F199646F}">
            <xm:f>Values!$A$18</xm:f>
            <x14:dxf>
              <fill>
                <patternFill>
                  <bgColor rgb="FFE74C3C"/>
                </patternFill>
              </fill>
            </x14:dxf>
          </x14:cfRule>
          <xm:sqref>I36</xm:sqref>
        </x14:conditionalFormatting>
        <x14:conditionalFormatting xmlns:xm="http://schemas.microsoft.com/office/excel/2006/main">
          <x14:cfRule type="cellIs" priority="183" operator="equal" id="{320B1772-AC07-411A-AE8F-4F8A2FEC6690}">
            <xm:f>Values!$A$29</xm:f>
            <x14:dxf>
              <fill>
                <patternFill>
                  <bgColor rgb="FF27AE60"/>
                </patternFill>
              </fill>
            </x14:dxf>
          </x14:cfRule>
          <x14:cfRule type="cellIs" priority="185" operator="equal" id="{F311E715-FF7C-4E42-915D-D3607A309AD9}">
            <xm:f>Values!$A$27</xm:f>
            <x14:dxf>
              <fill>
                <patternFill>
                  <bgColor rgb="FFF39C12"/>
                </patternFill>
              </fill>
            </x14:dxf>
          </x14:cfRule>
          <x14:cfRule type="cellIs" priority="186" operator="equal" id="{7DC789AB-B977-4CF2-90E1-BD025B034B2F}">
            <xm:f>Values!$A$26</xm:f>
            <x14:dxf>
              <fill>
                <patternFill>
                  <bgColor rgb="FFE67E22"/>
                </patternFill>
              </fill>
            </x14:dxf>
          </x14:cfRule>
          <x14:cfRule type="cellIs" priority="187" operator="equal" id="{D38E3113-0EAF-4BF6-B8E5-A8FD8C011319}">
            <xm:f>Values!$A$25</xm:f>
            <x14:dxf>
              <fill>
                <patternFill>
                  <bgColor rgb="FFE74C3C"/>
                </patternFill>
              </fill>
            </x14:dxf>
          </x14:cfRule>
          <xm:sqref>J36</xm:sqref>
        </x14:conditionalFormatting>
        <x14:conditionalFormatting xmlns:xm="http://schemas.microsoft.com/office/excel/2006/main">
          <x14:cfRule type="cellIs" priority="184" operator="equal" id="{BF221F43-09DD-4743-9F3A-624D53A53BC0}">
            <xm:f>Values!$A$28</xm:f>
            <x14:dxf>
              <fill>
                <patternFill>
                  <bgColor rgb="FFF1C40F"/>
                </patternFill>
              </fill>
            </x14:dxf>
          </x14:cfRule>
          <xm:sqref>J36</xm:sqref>
        </x14:conditionalFormatting>
        <x14:conditionalFormatting xmlns:xm="http://schemas.microsoft.com/office/excel/2006/main">
          <x14:cfRule type="cellIs" priority="176" operator="equal" id="{39192A32-A02D-4617-A7FD-775CE1C23351}">
            <xm:f>Values!$A$8</xm:f>
            <x14:dxf>
              <fill>
                <patternFill>
                  <bgColor rgb="FF27AE60"/>
                </patternFill>
              </fill>
            </x14:dxf>
          </x14:cfRule>
          <x14:cfRule type="cellIs" priority="177" operator="equal" id="{84216418-D969-44FF-884D-B24ABF2589E0}">
            <xm:f>Values!$A$7</xm:f>
            <x14:dxf>
              <fill>
                <patternFill>
                  <bgColor rgb="FFF1C40F"/>
                </patternFill>
              </fill>
            </x14:dxf>
          </x14:cfRule>
          <x14:cfRule type="cellIs" priority="178" operator="equal" id="{AC2BFAB2-8538-4874-854D-6A482807C30C}">
            <xm:f>Values!$A$6</xm:f>
            <x14:dxf>
              <fill>
                <patternFill>
                  <bgColor rgb="FFF39C12"/>
                </patternFill>
              </fill>
            </x14:dxf>
          </x14:cfRule>
          <x14:cfRule type="cellIs" priority="179" operator="equal" id="{11A4243B-6F34-4718-BED8-E045BF517F8F}">
            <xm:f>Values!$A$5</xm:f>
            <x14:dxf>
              <fill>
                <patternFill>
                  <bgColor rgb="FFE67E22"/>
                </patternFill>
              </fill>
            </x14:dxf>
          </x14:cfRule>
          <x14:cfRule type="cellIs" priority="180" operator="equal" id="{8404B4C2-1E59-4FA8-B6EA-45AB2FD6EB61}">
            <xm:f>Values!$A$4</xm:f>
            <x14:dxf>
              <fill>
                <patternFill>
                  <bgColor rgb="FFE74C3C"/>
                </patternFill>
              </fill>
            </x14:dxf>
          </x14:cfRule>
          <xm:sqref>G35</xm:sqref>
        </x14:conditionalFormatting>
        <x14:conditionalFormatting xmlns:xm="http://schemas.microsoft.com/office/excel/2006/main">
          <x14:cfRule type="cellIs" priority="161" operator="equal" id="{18121957-C3B8-45AA-8623-6AB593344239}">
            <xm:f>Values!$A$15</xm:f>
            <x14:dxf>
              <fill>
                <patternFill>
                  <bgColor rgb="FF27AE60"/>
                </patternFill>
              </fill>
            </x14:dxf>
          </x14:cfRule>
          <x14:cfRule type="cellIs" priority="172" operator="equal" id="{14640BCF-4B1D-41FD-9D46-14F9A6774163}">
            <xm:f>Values!$A$14</xm:f>
            <x14:dxf>
              <fill>
                <patternFill>
                  <bgColor rgb="FFF1C40F"/>
                </patternFill>
              </fill>
            </x14:dxf>
          </x14:cfRule>
          <x14:cfRule type="cellIs" priority="173" operator="equal" id="{3997CDB5-126F-45A5-8262-5B5CDBE0DA14}">
            <xm:f>Values!$A$13</xm:f>
            <x14:dxf>
              <fill>
                <patternFill>
                  <bgColor rgb="FFF39C12"/>
                </patternFill>
              </fill>
            </x14:dxf>
          </x14:cfRule>
          <x14:cfRule type="cellIs" priority="174" operator="equal" id="{D1297F3E-3B6B-4FC2-A56E-66853AE3B022}">
            <xm:f>Values!$A$12</xm:f>
            <x14:dxf>
              <fill>
                <patternFill>
                  <bgColor rgb="FFE67E22"/>
                </patternFill>
              </fill>
            </x14:dxf>
          </x14:cfRule>
          <x14:cfRule type="cellIs" priority="175" operator="equal" id="{DFC89355-72F6-4801-B33E-59AFBAEF8FFF}">
            <xm:f>Values!$A$11</xm:f>
            <x14:dxf>
              <fill>
                <patternFill>
                  <bgColor rgb="FFE74C3C"/>
                </patternFill>
              </fill>
            </x14:dxf>
          </x14:cfRule>
          <xm:sqref>H35</xm:sqref>
        </x14:conditionalFormatting>
        <x14:conditionalFormatting xmlns:xm="http://schemas.microsoft.com/office/excel/2006/main">
          <x14:cfRule type="cellIs" priority="162" operator="equal" id="{224C7393-B0BA-4C86-B7E1-12E53A5839FB}">
            <xm:f>Values!$A$22</xm:f>
            <x14:dxf>
              <fill>
                <patternFill>
                  <bgColor rgb="FF27B060"/>
                </patternFill>
              </fill>
            </x14:dxf>
          </x14:cfRule>
          <x14:cfRule type="cellIs" priority="168" operator="equal" id="{9A8B601E-0B86-4A32-8E88-ECDFCCAC60A9}">
            <xm:f>Values!$A$21</xm:f>
            <x14:dxf>
              <fill>
                <patternFill>
                  <bgColor rgb="FFF1C40F"/>
                </patternFill>
              </fill>
            </x14:dxf>
          </x14:cfRule>
          <x14:cfRule type="cellIs" priority="169" operator="equal" id="{50A36703-31CA-44F1-82A2-ADE565CA5A1B}">
            <xm:f>Values!$A$20</xm:f>
            <x14:dxf>
              <fill>
                <patternFill>
                  <bgColor rgb="FFF39C12"/>
                </patternFill>
              </fill>
            </x14:dxf>
          </x14:cfRule>
          <x14:cfRule type="cellIs" priority="170" operator="equal" id="{C4E4319F-1238-4E34-B7EA-CDC6F224369A}">
            <xm:f>Values!$A$19</xm:f>
            <x14:dxf>
              <fill>
                <patternFill>
                  <bgColor rgb="FFE67E22"/>
                </patternFill>
              </fill>
            </x14:dxf>
          </x14:cfRule>
          <x14:cfRule type="cellIs" priority="171" operator="equal" id="{08FD198D-4D4D-4593-ADFC-2535C4D3BF64}">
            <xm:f>Values!$A$18</xm:f>
            <x14:dxf>
              <fill>
                <patternFill>
                  <bgColor rgb="FFE74C3C"/>
                </patternFill>
              </fill>
            </x14:dxf>
          </x14:cfRule>
          <xm:sqref>I35</xm:sqref>
        </x14:conditionalFormatting>
        <x14:conditionalFormatting xmlns:xm="http://schemas.microsoft.com/office/excel/2006/main">
          <x14:cfRule type="cellIs" priority="163" operator="equal" id="{E93A799A-FCC4-4127-BA59-8C3EC8025D05}">
            <xm:f>Values!$A$29</xm:f>
            <x14:dxf>
              <fill>
                <patternFill>
                  <bgColor rgb="FF27AE60"/>
                </patternFill>
              </fill>
            </x14:dxf>
          </x14:cfRule>
          <x14:cfRule type="cellIs" priority="165" operator="equal" id="{51439156-A510-452B-94B8-DA4924B4D6F7}">
            <xm:f>Values!$A$27</xm:f>
            <x14:dxf>
              <fill>
                <patternFill>
                  <bgColor rgb="FFF39C12"/>
                </patternFill>
              </fill>
            </x14:dxf>
          </x14:cfRule>
          <x14:cfRule type="cellIs" priority="166" operator="equal" id="{1332C3EF-A868-4601-86FC-79ABB0031954}">
            <xm:f>Values!$A$26</xm:f>
            <x14:dxf>
              <fill>
                <patternFill>
                  <bgColor rgb="FFE67E22"/>
                </patternFill>
              </fill>
            </x14:dxf>
          </x14:cfRule>
          <x14:cfRule type="cellIs" priority="167" operator="equal" id="{0DEA1A28-ED0D-40FB-B9AB-2DE9CB5AAAB2}">
            <xm:f>Values!$A$25</xm:f>
            <x14:dxf>
              <fill>
                <patternFill>
                  <bgColor rgb="FFE74C3C"/>
                </patternFill>
              </fill>
            </x14:dxf>
          </x14:cfRule>
          <xm:sqref>J35</xm:sqref>
        </x14:conditionalFormatting>
        <x14:conditionalFormatting xmlns:xm="http://schemas.microsoft.com/office/excel/2006/main">
          <x14:cfRule type="cellIs" priority="164" operator="equal" id="{5D54008F-1402-4430-966F-CEB91634DD6F}">
            <xm:f>Values!$A$28</xm:f>
            <x14:dxf>
              <fill>
                <patternFill>
                  <bgColor rgb="FFF1C40F"/>
                </patternFill>
              </fill>
            </x14:dxf>
          </x14:cfRule>
          <xm:sqref>J35</xm:sqref>
        </x14:conditionalFormatting>
        <x14:conditionalFormatting xmlns:xm="http://schemas.microsoft.com/office/excel/2006/main">
          <x14:cfRule type="cellIs" priority="156" operator="equal" id="{0F2DE5E7-B21D-4053-BCCC-2AC365FDAAB6}">
            <xm:f>Values!$A$8</xm:f>
            <x14:dxf>
              <fill>
                <patternFill>
                  <bgColor rgb="FF27AE60"/>
                </patternFill>
              </fill>
            </x14:dxf>
          </x14:cfRule>
          <x14:cfRule type="cellIs" priority="157" operator="equal" id="{04FC1ECC-529F-4065-B0ED-393D5411FBFF}">
            <xm:f>Values!$A$7</xm:f>
            <x14:dxf>
              <fill>
                <patternFill>
                  <bgColor rgb="FFF1C40F"/>
                </patternFill>
              </fill>
            </x14:dxf>
          </x14:cfRule>
          <x14:cfRule type="cellIs" priority="158" operator="equal" id="{254A7BD4-9C3E-4E68-A831-50D26FDCD2D8}">
            <xm:f>Values!$A$6</xm:f>
            <x14:dxf>
              <fill>
                <patternFill>
                  <bgColor rgb="FFF39C12"/>
                </patternFill>
              </fill>
            </x14:dxf>
          </x14:cfRule>
          <x14:cfRule type="cellIs" priority="159" operator="equal" id="{9B68CE84-A530-47BB-A912-F80C6629C9A8}">
            <xm:f>Values!$A$5</xm:f>
            <x14:dxf>
              <fill>
                <patternFill>
                  <bgColor rgb="FFE67E22"/>
                </patternFill>
              </fill>
            </x14:dxf>
          </x14:cfRule>
          <x14:cfRule type="cellIs" priority="160" operator="equal" id="{8693460E-3168-414B-BFA5-55D10A40B689}">
            <xm:f>Values!$A$4</xm:f>
            <x14:dxf>
              <fill>
                <patternFill>
                  <bgColor rgb="FFE74C3C"/>
                </patternFill>
              </fill>
            </x14:dxf>
          </x14:cfRule>
          <xm:sqref>G34</xm:sqref>
        </x14:conditionalFormatting>
        <x14:conditionalFormatting xmlns:xm="http://schemas.microsoft.com/office/excel/2006/main">
          <x14:cfRule type="cellIs" priority="141" operator="equal" id="{3278E2C6-3B4A-41BF-8906-C62CC2FCA5C0}">
            <xm:f>Values!$A$15</xm:f>
            <x14:dxf>
              <fill>
                <patternFill>
                  <bgColor rgb="FF27AE60"/>
                </patternFill>
              </fill>
            </x14:dxf>
          </x14:cfRule>
          <x14:cfRule type="cellIs" priority="152" operator="equal" id="{FC41AC98-3C4E-43ED-A329-447C49E68F8C}">
            <xm:f>Values!$A$14</xm:f>
            <x14:dxf>
              <fill>
                <patternFill>
                  <bgColor rgb="FFF1C40F"/>
                </patternFill>
              </fill>
            </x14:dxf>
          </x14:cfRule>
          <x14:cfRule type="cellIs" priority="153" operator="equal" id="{783CBB27-D0FB-4A75-ABBA-039C2F5678D9}">
            <xm:f>Values!$A$13</xm:f>
            <x14:dxf>
              <fill>
                <patternFill>
                  <bgColor rgb="FFF39C12"/>
                </patternFill>
              </fill>
            </x14:dxf>
          </x14:cfRule>
          <x14:cfRule type="cellIs" priority="154" operator="equal" id="{4E8ABD39-963A-487F-B4B1-77C7B20A45FF}">
            <xm:f>Values!$A$12</xm:f>
            <x14:dxf>
              <fill>
                <patternFill>
                  <bgColor rgb="FFE67E22"/>
                </patternFill>
              </fill>
            </x14:dxf>
          </x14:cfRule>
          <x14:cfRule type="cellIs" priority="155" operator="equal" id="{F5D30F39-5446-4727-973C-C5DED80484E5}">
            <xm:f>Values!$A$11</xm:f>
            <x14:dxf>
              <fill>
                <patternFill>
                  <bgColor rgb="FFE74C3C"/>
                </patternFill>
              </fill>
            </x14:dxf>
          </x14:cfRule>
          <xm:sqref>H34</xm:sqref>
        </x14:conditionalFormatting>
        <x14:conditionalFormatting xmlns:xm="http://schemas.microsoft.com/office/excel/2006/main">
          <x14:cfRule type="cellIs" priority="142" operator="equal" id="{FB9E02F1-D17F-4685-9143-F540AF762088}">
            <xm:f>Values!$A$22</xm:f>
            <x14:dxf>
              <fill>
                <patternFill>
                  <bgColor rgb="FF27B060"/>
                </patternFill>
              </fill>
            </x14:dxf>
          </x14:cfRule>
          <x14:cfRule type="cellIs" priority="148" operator="equal" id="{91E26E00-FA18-4E70-8B3D-08A0D084915B}">
            <xm:f>Values!$A$21</xm:f>
            <x14:dxf>
              <fill>
                <patternFill>
                  <bgColor rgb="FFF1C40F"/>
                </patternFill>
              </fill>
            </x14:dxf>
          </x14:cfRule>
          <x14:cfRule type="cellIs" priority="149" operator="equal" id="{B3501191-DC78-42D2-A485-06CB92479BCD}">
            <xm:f>Values!$A$20</xm:f>
            <x14:dxf>
              <fill>
                <patternFill>
                  <bgColor rgb="FFF39C12"/>
                </patternFill>
              </fill>
            </x14:dxf>
          </x14:cfRule>
          <x14:cfRule type="cellIs" priority="150" operator="equal" id="{ACCDE028-3F02-453D-B63B-D687E7FCA5DE}">
            <xm:f>Values!$A$19</xm:f>
            <x14:dxf>
              <fill>
                <patternFill>
                  <bgColor rgb="FFE67E22"/>
                </patternFill>
              </fill>
            </x14:dxf>
          </x14:cfRule>
          <x14:cfRule type="cellIs" priority="151" operator="equal" id="{4A64AFC0-FD89-4882-8D92-CE7B24198FC8}">
            <xm:f>Values!$A$18</xm:f>
            <x14:dxf>
              <fill>
                <patternFill>
                  <bgColor rgb="FFE74C3C"/>
                </patternFill>
              </fill>
            </x14:dxf>
          </x14:cfRule>
          <xm:sqref>I34</xm:sqref>
        </x14:conditionalFormatting>
        <x14:conditionalFormatting xmlns:xm="http://schemas.microsoft.com/office/excel/2006/main">
          <x14:cfRule type="cellIs" priority="143" operator="equal" id="{759C0D30-376B-428D-8C36-DDA0B312BF3D}">
            <xm:f>Values!$A$29</xm:f>
            <x14:dxf>
              <fill>
                <patternFill>
                  <bgColor rgb="FF27AE60"/>
                </patternFill>
              </fill>
            </x14:dxf>
          </x14:cfRule>
          <x14:cfRule type="cellIs" priority="145" operator="equal" id="{9BE7B12D-7241-427C-A653-A56C12147A09}">
            <xm:f>Values!$A$27</xm:f>
            <x14:dxf>
              <fill>
                <patternFill>
                  <bgColor rgb="FFF39C12"/>
                </patternFill>
              </fill>
            </x14:dxf>
          </x14:cfRule>
          <x14:cfRule type="cellIs" priority="146" operator="equal" id="{7C8F084B-3771-46CE-94DC-7D7F324D6FB9}">
            <xm:f>Values!$A$26</xm:f>
            <x14:dxf>
              <fill>
                <patternFill>
                  <bgColor rgb="FFE67E22"/>
                </patternFill>
              </fill>
            </x14:dxf>
          </x14:cfRule>
          <x14:cfRule type="cellIs" priority="147" operator="equal" id="{CA47F2EA-6C11-4077-BE0D-6A4E1BA4F9C5}">
            <xm:f>Values!$A$25</xm:f>
            <x14:dxf>
              <fill>
                <patternFill>
                  <bgColor rgb="FFE74C3C"/>
                </patternFill>
              </fill>
            </x14:dxf>
          </x14:cfRule>
          <xm:sqref>J34</xm:sqref>
        </x14:conditionalFormatting>
        <x14:conditionalFormatting xmlns:xm="http://schemas.microsoft.com/office/excel/2006/main">
          <x14:cfRule type="cellIs" priority="144" operator="equal" id="{4C3C6E53-A883-4873-AD5A-6E28461CC4D8}">
            <xm:f>Values!$A$28</xm:f>
            <x14:dxf>
              <fill>
                <patternFill>
                  <bgColor rgb="FFF1C40F"/>
                </patternFill>
              </fill>
            </x14:dxf>
          </x14:cfRule>
          <xm:sqref>J34</xm:sqref>
        </x14:conditionalFormatting>
        <x14:conditionalFormatting xmlns:xm="http://schemas.microsoft.com/office/excel/2006/main">
          <x14:cfRule type="cellIs" priority="136" operator="equal" id="{00C8B96F-D799-4DEB-A17C-1F235963D10A}">
            <xm:f>Values!$A$8</xm:f>
            <x14:dxf>
              <fill>
                <patternFill>
                  <bgColor rgb="FF27AE60"/>
                </patternFill>
              </fill>
            </x14:dxf>
          </x14:cfRule>
          <x14:cfRule type="cellIs" priority="137" operator="equal" id="{550855DF-CA80-407C-8789-C4F5A932789D}">
            <xm:f>Values!$A$7</xm:f>
            <x14:dxf>
              <fill>
                <patternFill>
                  <bgColor rgb="FFF1C40F"/>
                </patternFill>
              </fill>
            </x14:dxf>
          </x14:cfRule>
          <x14:cfRule type="cellIs" priority="138" operator="equal" id="{F50C489C-7DF6-4CFB-A0E3-D91D00E8303B}">
            <xm:f>Values!$A$6</xm:f>
            <x14:dxf>
              <fill>
                <patternFill>
                  <bgColor rgb="FFF39C12"/>
                </patternFill>
              </fill>
            </x14:dxf>
          </x14:cfRule>
          <x14:cfRule type="cellIs" priority="139" operator="equal" id="{C85C0F45-D55A-428E-8B4B-E59722482233}">
            <xm:f>Values!$A$5</xm:f>
            <x14:dxf>
              <fill>
                <patternFill>
                  <bgColor rgb="FFE67E22"/>
                </patternFill>
              </fill>
            </x14:dxf>
          </x14:cfRule>
          <x14:cfRule type="cellIs" priority="140" operator="equal" id="{34EFD0E9-F077-4BFD-811C-A554711DABF9}">
            <xm:f>Values!$A$4</xm:f>
            <x14:dxf>
              <fill>
                <patternFill>
                  <bgColor rgb="FFE74C3C"/>
                </patternFill>
              </fill>
            </x14:dxf>
          </x14:cfRule>
          <xm:sqref>G33</xm:sqref>
        </x14:conditionalFormatting>
        <x14:conditionalFormatting xmlns:xm="http://schemas.microsoft.com/office/excel/2006/main">
          <x14:cfRule type="cellIs" priority="121" operator="equal" id="{D69E17F4-9E23-40E0-AF6D-9F413BA0B8C1}">
            <xm:f>Values!$A$15</xm:f>
            <x14:dxf>
              <fill>
                <patternFill>
                  <bgColor rgb="FF27AE60"/>
                </patternFill>
              </fill>
            </x14:dxf>
          </x14:cfRule>
          <x14:cfRule type="cellIs" priority="132" operator="equal" id="{E52A7DEA-D429-47DD-A2B8-0CE483D38CE2}">
            <xm:f>Values!$A$14</xm:f>
            <x14:dxf>
              <fill>
                <patternFill>
                  <bgColor rgb="FFF1C40F"/>
                </patternFill>
              </fill>
            </x14:dxf>
          </x14:cfRule>
          <x14:cfRule type="cellIs" priority="133" operator="equal" id="{FB7703DC-68F5-4895-B10D-B63290B53BE6}">
            <xm:f>Values!$A$13</xm:f>
            <x14:dxf>
              <fill>
                <patternFill>
                  <bgColor rgb="FFF39C12"/>
                </patternFill>
              </fill>
            </x14:dxf>
          </x14:cfRule>
          <x14:cfRule type="cellIs" priority="134" operator="equal" id="{8F19244E-08E9-4B84-A382-0BDC765D35AE}">
            <xm:f>Values!$A$12</xm:f>
            <x14:dxf>
              <fill>
                <patternFill>
                  <bgColor rgb="FFE67E22"/>
                </patternFill>
              </fill>
            </x14:dxf>
          </x14:cfRule>
          <x14:cfRule type="cellIs" priority="135" operator="equal" id="{5B6A6098-01A8-4EFA-B50B-5CE13FA0A386}">
            <xm:f>Values!$A$11</xm:f>
            <x14:dxf>
              <fill>
                <patternFill>
                  <bgColor rgb="FFE74C3C"/>
                </patternFill>
              </fill>
            </x14:dxf>
          </x14:cfRule>
          <xm:sqref>H33</xm:sqref>
        </x14:conditionalFormatting>
        <x14:conditionalFormatting xmlns:xm="http://schemas.microsoft.com/office/excel/2006/main">
          <x14:cfRule type="cellIs" priority="122" operator="equal" id="{BB2B1D88-37DF-4DD2-BE52-B831C09FA848}">
            <xm:f>Values!$A$22</xm:f>
            <x14:dxf>
              <fill>
                <patternFill>
                  <bgColor rgb="FF27B060"/>
                </patternFill>
              </fill>
            </x14:dxf>
          </x14:cfRule>
          <x14:cfRule type="cellIs" priority="128" operator="equal" id="{AF1C5CA3-BE22-4CE1-AC1D-CC4FCBACF7DC}">
            <xm:f>Values!$A$21</xm:f>
            <x14:dxf>
              <fill>
                <patternFill>
                  <bgColor rgb="FFF1C40F"/>
                </patternFill>
              </fill>
            </x14:dxf>
          </x14:cfRule>
          <x14:cfRule type="cellIs" priority="129" operator="equal" id="{31FF67D4-AABB-47F4-8C79-30A65D72DC29}">
            <xm:f>Values!$A$20</xm:f>
            <x14:dxf>
              <fill>
                <patternFill>
                  <bgColor rgb="FFF39C12"/>
                </patternFill>
              </fill>
            </x14:dxf>
          </x14:cfRule>
          <x14:cfRule type="cellIs" priority="130" operator="equal" id="{01DD3275-51B3-4DEF-83B1-2976C3E68D84}">
            <xm:f>Values!$A$19</xm:f>
            <x14:dxf>
              <fill>
                <patternFill>
                  <bgColor rgb="FFE67E22"/>
                </patternFill>
              </fill>
            </x14:dxf>
          </x14:cfRule>
          <x14:cfRule type="cellIs" priority="131" operator="equal" id="{D704CD6B-6D40-4C94-9B0E-E6FD57BA98EF}">
            <xm:f>Values!$A$18</xm:f>
            <x14:dxf>
              <fill>
                <patternFill>
                  <bgColor rgb="FFE74C3C"/>
                </patternFill>
              </fill>
            </x14:dxf>
          </x14:cfRule>
          <xm:sqref>I33</xm:sqref>
        </x14:conditionalFormatting>
        <x14:conditionalFormatting xmlns:xm="http://schemas.microsoft.com/office/excel/2006/main">
          <x14:cfRule type="cellIs" priority="123" operator="equal" id="{D3D8C924-6DDB-4853-89CE-579EACB7F109}">
            <xm:f>Values!$A$29</xm:f>
            <x14:dxf>
              <fill>
                <patternFill>
                  <bgColor rgb="FF27AE60"/>
                </patternFill>
              </fill>
            </x14:dxf>
          </x14:cfRule>
          <x14:cfRule type="cellIs" priority="125" operator="equal" id="{B73E78FC-C968-4AD2-A4D3-7D7D5F2C1052}">
            <xm:f>Values!$A$27</xm:f>
            <x14:dxf>
              <fill>
                <patternFill>
                  <bgColor rgb="FFF39C12"/>
                </patternFill>
              </fill>
            </x14:dxf>
          </x14:cfRule>
          <x14:cfRule type="cellIs" priority="126" operator="equal" id="{3CADFEC3-7565-4108-B5DC-A9CF69DFA9DB}">
            <xm:f>Values!$A$26</xm:f>
            <x14:dxf>
              <fill>
                <patternFill>
                  <bgColor rgb="FFE67E22"/>
                </patternFill>
              </fill>
            </x14:dxf>
          </x14:cfRule>
          <x14:cfRule type="cellIs" priority="127" operator="equal" id="{367A950A-6DFD-400D-B68F-97AD3FCAEEEE}">
            <xm:f>Values!$A$25</xm:f>
            <x14:dxf>
              <fill>
                <patternFill>
                  <bgColor rgb="FFE74C3C"/>
                </patternFill>
              </fill>
            </x14:dxf>
          </x14:cfRule>
          <xm:sqref>J33</xm:sqref>
        </x14:conditionalFormatting>
        <x14:conditionalFormatting xmlns:xm="http://schemas.microsoft.com/office/excel/2006/main">
          <x14:cfRule type="cellIs" priority="124" operator="equal" id="{B2191790-0044-4898-A90B-38DB76A396C8}">
            <xm:f>Values!$A$28</xm:f>
            <x14:dxf>
              <fill>
                <patternFill>
                  <bgColor rgb="FFF1C40F"/>
                </patternFill>
              </fill>
            </x14:dxf>
          </x14:cfRule>
          <xm:sqref>J33</xm:sqref>
        </x14:conditionalFormatting>
        <x14:conditionalFormatting xmlns:xm="http://schemas.microsoft.com/office/excel/2006/main">
          <x14:cfRule type="cellIs" priority="116" operator="equal" id="{C280E81B-79F3-4FE2-9E55-A977E2046477}">
            <xm:f>Values!$A$8</xm:f>
            <x14:dxf>
              <fill>
                <patternFill>
                  <bgColor rgb="FF27AE60"/>
                </patternFill>
              </fill>
            </x14:dxf>
          </x14:cfRule>
          <x14:cfRule type="cellIs" priority="117" operator="equal" id="{D192E237-8717-4B59-8316-4757DFEF7085}">
            <xm:f>Values!$A$7</xm:f>
            <x14:dxf>
              <fill>
                <patternFill>
                  <bgColor rgb="FFF1C40F"/>
                </patternFill>
              </fill>
            </x14:dxf>
          </x14:cfRule>
          <x14:cfRule type="cellIs" priority="118" operator="equal" id="{5B050A48-512F-43E1-929B-D21AAB43AE5B}">
            <xm:f>Values!$A$6</xm:f>
            <x14:dxf>
              <fill>
                <patternFill>
                  <bgColor rgb="FFF39C12"/>
                </patternFill>
              </fill>
            </x14:dxf>
          </x14:cfRule>
          <x14:cfRule type="cellIs" priority="119" operator="equal" id="{79AFD03C-443E-4BF8-95AE-6DF7C5EACD19}">
            <xm:f>Values!$A$5</xm:f>
            <x14:dxf>
              <fill>
                <patternFill>
                  <bgColor rgb="FFE67E22"/>
                </patternFill>
              </fill>
            </x14:dxf>
          </x14:cfRule>
          <x14:cfRule type="cellIs" priority="120" operator="equal" id="{011138FA-6920-478A-9E22-D5771C71DACC}">
            <xm:f>Values!$A$4</xm:f>
            <x14:dxf>
              <fill>
                <patternFill>
                  <bgColor rgb="FFE74C3C"/>
                </patternFill>
              </fill>
            </x14:dxf>
          </x14:cfRule>
          <xm:sqref>G32</xm:sqref>
        </x14:conditionalFormatting>
        <x14:conditionalFormatting xmlns:xm="http://schemas.microsoft.com/office/excel/2006/main">
          <x14:cfRule type="cellIs" priority="101" operator="equal" id="{ED372662-8276-4A38-B215-1150C373998F}">
            <xm:f>Values!$A$15</xm:f>
            <x14:dxf>
              <fill>
                <patternFill>
                  <bgColor rgb="FF27AE60"/>
                </patternFill>
              </fill>
            </x14:dxf>
          </x14:cfRule>
          <x14:cfRule type="cellIs" priority="112" operator="equal" id="{7211E6C6-6D78-4715-9BCF-67D465AA39A1}">
            <xm:f>Values!$A$14</xm:f>
            <x14:dxf>
              <fill>
                <patternFill>
                  <bgColor rgb="FFF1C40F"/>
                </patternFill>
              </fill>
            </x14:dxf>
          </x14:cfRule>
          <x14:cfRule type="cellIs" priority="113" operator="equal" id="{03E8300A-90CE-44A4-A1DE-5ECAFB4F71B8}">
            <xm:f>Values!$A$13</xm:f>
            <x14:dxf>
              <fill>
                <patternFill>
                  <bgColor rgb="FFF39C12"/>
                </patternFill>
              </fill>
            </x14:dxf>
          </x14:cfRule>
          <x14:cfRule type="cellIs" priority="114" operator="equal" id="{8D318271-ABB5-4AC1-B4F5-C2A66D4E5A7E}">
            <xm:f>Values!$A$12</xm:f>
            <x14:dxf>
              <fill>
                <patternFill>
                  <bgColor rgb="FFE67E22"/>
                </patternFill>
              </fill>
            </x14:dxf>
          </x14:cfRule>
          <x14:cfRule type="cellIs" priority="115" operator="equal" id="{1CF70B38-B30A-46D3-A74E-79DCF901D354}">
            <xm:f>Values!$A$11</xm:f>
            <x14:dxf>
              <fill>
                <patternFill>
                  <bgColor rgb="FFE74C3C"/>
                </patternFill>
              </fill>
            </x14:dxf>
          </x14:cfRule>
          <xm:sqref>H32</xm:sqref>
        </x14:conditionalFormatting>
        <x14:conditionalFormatting xmlns:xm="http://schemas.microsoft.com/office/excel/2006/main">
          <x14:cfRule type="cellIs" priority="102" operator="equal" id="{43818673-3E37-4647-A3E5-18909B3CE4E7}">
            <xm:f>Values!$A$22</xm:f>
            <x14:dxf>
              <fill>
                <patternFill>
                  <bgColor rgb="FF27B060"/>
                </patternFill>
              </fill>
            </x14:dxf>
          </x14:cfRule>
          <x14:cfRule type="cellIs" priority="108" operator="equal" id="{F5C7A697-F5DF-4440-B6A4-8D647D9072CF}">
            <xm:f>Values!$A$21</xm:f>
            <x14:dxf>
              <fill>
                <patternFill>
                  <bgColor rgb="FFF1C40F"/>
                </patternFill>
              </fill>
            </x14:dxf>
          </x14:cfRule>
          <x14:cfRule type="cellIs" priority="109" operator="equal" id="{190B3BCA-E12A-4455-B95E-CBECCDED4A27}">
            <xm:f>Values!$A$20</xm:f>
            <x14:dxf>
              <fill>
                <patternFill>
                  <bgColor rgb="FFF39C12"/>
                </patternFill>
              </fill>
            </x14:dxf>
          </x14:cfRule>
          <x14:cfRule type="cellIs" priority="110" operator="equal" id="{F313D5C7-7DE0-4A37-8F38-64DC6FC51F96}">
            <xm:f>Values!$A$19</xm:f>
            <x14:dxf>
              <fill>
                <patternFill>
                  <bgColor rgb="FFE67E22"/>
                </patternFill>
              </fill>
            </x14:dxf>
          </x14:cfRule>
          <x14:cfRule type="cellIs" priority="111" operator="equal" id="{8B78D6D6-9597-45A3-958C-8F41F95C92F0}">
            <xm:f>Values!$A$18</xm:f>
            <x14:dxf>
              <fill>
                <patternFill>
                  <bgColor rgb="FFE74C3C"/>
                </patternFill>
              </fill>
            </x14:dxf>
          </x14:cfRule>
          <xm:sqref>I32</xm:sqref>
        </x14:conditionalFormatting>
        <x14:conditionalFormatting xmlns:xm="http://schemas.microsoft.com/office/excel/2006/main">
          <x14:cfRule type="cellIs" priority="103" operator="equal" id="{DB84D93D-B420-4BD1-932F-9426F4465B00}">
            <xm:f>Values!$A$29</xm:f>
            <x14:dxf>
              <fill>
                <patternFill>
                  <bgColor rgb="FF27AE60"/>
                </patternFill>
              </fill>
            </x14:dxf>
          </x14:cfRule>
          <x14:cfRule type="cellIs" priority="105" operator="equal" id="{51FCCE79-93EB-47D4-A9CF-1F1DB8155071}">
            <xm:f>Values!$A$27</xm:f>
            <x14:dxf>
              <fill>
                <patternFill>
                  <bgColor rgb="FFF39C12"/>
                </patternFill>
              </fill>
            </x14:dxf>
          </x14:cfRule>
          <x14:cfRule type="cellIs" priority="106" operator="equal" id="{88D1DCC4-276A-4F93-8B31-A95340CFF2EF}">
            <xm:f>Values!$A$26</xm:f>
            <x14:dxf>
              <fill>
                <patternFill>
                  <bgColor rgb="FFE67E22"/>
                </patternFill>
              </fill>
            </x14:dxf>
          </x14:cfRule>
          <x14:cfRule type="cellIs" priority="107" operator="equal" id="{483A9334-DEA8-4B8E-BE0D-135259246C91}">
            <xm:f>Values!$A$25</xm:f>
            <x14:dxf>
              <fill>
                <patternFill>
                  <bgColor rgb="FFE74C3C"/>
                </patternFill>
              </fill>
            </x14:dxf>
          </x14:cfRule>
          <xm:sqref>J32</xm:sqref>
        </x14:conditionalFormatting>
        <x14:conditionalFormatting xmlns:xm="http://schemas.microsoft.com/office/excel/2006/main">
          <x14:cfRule type="cellIs" priority="104" operator="equal" id="{A6439995-301E-4C01-A5EA-892802C5C483}">
            <xm:f>Values!$A$28</xm:f>
            <x14:dxf>
              <fill>
                <patternFill>
                  <bgColor rgb="FFF1C40F"/>
                </patternFill>
              </fill>
            </x14:dxf>
          </x14:cfRule>
          <xm:sqref>J32</xm:sqref>
        </x14:conditionalFormatting>
        <x14:conditionalFormatting xmlns:xm="http://schemas.microsoft.com/office/excel/2006/main">
          <x14:cfRule type="cellIs" priority="96" operator="equal" id="{898E86A6-D8A0-460F-8C64-6D5A4A34852F}">
            <xm:f>Values!$A$8</xm:f>
            <x14:dxf>
              <fill>
                <patternFill>
                  <bgColor rgb="FF27AE60"/>
                </patternFill>
              </fill>
            </x14:dxf>
          </x14:cfRule>
          <x14:cfRule type="cellIs" priority="97" operator="equal" id="{5C57F3AD-C6A2-4352-9035-83A3B9CB1389}">
            <xm:f>Values!$A$7</xm:f>
            <x14:dxf>
              <fill>
                <patternFill>
                  <bgColor rgb="FFF1C40F"/>
                </patternFill>
              </fill>
            </x14:dxf>
          </x14:cfRule>
          <x14:cfRule type="cellIs" priority="98" operator="equal" id="{478EC4A9-B6DB-4B5E-9DCF-84B024F6050B}">
            <xm:f>Values!$A$6</xm:f>
            <x14:dxf>
              <fill>
                <patternFill>
                  <bgColor rgb="FFF39C12"/>
                </patternFill>
              </fill>
            </x14:dxf>
          </x14:cfRule>
          <x14:cfRule type="cellIs" priority="99" operator="equal" id="{E67E523B-9BE3-42C3-B9FF-DFE8DA3E8756}">
            <xm:f>Values!$A$5</xm:f>
            <x14:dxf>
              <fill>
                <patternFill>
                  <bgColor rgb="FFE67E22"/>
                </patternFill>
              </fill>
            </x14:dxf>
          </x14:cfRule>
          <x14:cfRule type="cellIs" priority="100" operator="equal" id="{F52832E6-51DE-4670-8E97-9550C5176B7E}">
            <xm:f>Values!$A$4</xm:f>
            <x14:dxf>
              <fill>
                <patternFill>
                  <bgColor rgb="FFE74C3C"/>
                </patternFill>
              </fill>
            </x14:dxf>
          </x14:cfRule>
          <xm:sqref>G31</xm:sqref>
        </x14:conditionalFormatting>
        <x14:conditionalFormatting xmlns:xm="http://schemas.microsoft.com/office/excel/2006/main">
          <x14:cfRule type="cellIs" priority="81" operator="equal" id="{BFA1D70C-383B-45A1-8D21-F231D62C4320}">
            <xm:f>Values!$A$15</xm:f>
            <x14:dxf>
              <fill>
                <patternFill>
                  <bgColor rgb="FF27AE60"/>
                </patternFill>
              </fill>
            </x14:dxf>
          </x14:cfRule>
          <x14:cfRule type="cellIs" priority="92" operator="equal" id="{1038FE36-EA09-4417-AFB3-6B959EDC78D1}">
            <xm:f>Values!$A$14</xm:f>
            <x14:dxf>
              <fill>
                <patternFill>
                  <bgColor rgb="FFF1C40F"/>
                </patternFill>
              </fill>
            </x14:dxf>
          </x14:cfRule>
          <x14:cfRule type="cellIs" priority="93" operator="equal" id="{88D0F9E4-AE0D-473C-B62B-FAEB238AFA47}">
            <xm:f>Values!$A$13</xm:f>
            <x14:dxf>
              <fill>
                <patternFill>
                  <bgColor rgb="FFF39C12"/>
                </patternFill>
              </fill>
            </x14:dxf>
          </x14:cfRule>
          <x14:cfRule type="cellIs" priority="94" operator="equal" id="{1720C531-6DBF-47E8-B5FB-BBB02156F4B0}">
            <xm:f>Values!$A$12</xm:f>
            <x14:dxf>
              <fill>
                <patternFill>
                  <bgColor rgb="FFE67E22"/>
                </patternFill>
              </fill>
            </x14:dxf>
          </x14:cfRule>
          <x14:cfRule type="cellIs" priority="95" operator="equal" id="{A5FD5E31-788C-4146-8835-9F9DC5C362EB}">
            <xm:f>Values!$A$11</xm:f>
            <x14:dxf>
              <fill>
                <patternFill>
                  <bgColor rgb="FFE74C3C"/>
                </patternFill>
              </fill>
            </x14:dxf>
          </x14:cfRule>
          <xm:sqref>H31</xm:sqref>
        </x14:conditionalFormatting>
        <x14:conditionalFormatting xmlns:xm="http://schemas.microsoft.com/office/excel/2006/main">
          <x14:cfRule type="cellIs" priority="82" operator="equal" id="{9D5802F3-B25B-4CE3-8963-1C35454824DC}">
            <xm:f>Values!$A$22</xm:f>
            <x14:dxf>
              <fill>
                <patternFill>
                  <bgColor rgb="FF27B060"/>
                </patternFill>
              </fill>
            </x14:dxf>
          </x14:cfRule>
          <x14:cfRule type="cellIs" priority="88" operator="equal" id="{D531E69F-A162-43FE-AE7D-97275A5DBE76}">
            <xm:f>Values!$A$21</xm:f>
            <x14:dxf>
              <fill>
                <patternFill>
                  <bgColor rgb="FFF1C40F"/>
                </patternFill>
              </fill>
            </x14:dxf>
          </x14:cfRule>
          <x14:cfRule type="cellIs" priority="89" operator="equal" id="{6751C031-C876-40EE-89DE-582A202D7711}">
            <xm:f>Values!$A$20</xm:f>
            <x14:dxf>
              <fill>
                <patternFill>
                  <bgColor rgb="FFF39C12"/>
                </patternFill>
              </fill>
            </x14:dxf>
          </x14:cfRule>
          <x14:cfRule type="cellIs" priority="90" operator="equal" id="{05598129-3181-4D14-B17D-E497F4FA88BC}">
            <xm:f>Values!$A$19</xm:f>
            <x14:dxf>
              <fill>
                <patternFill>
                  <bgColor rgb="FFE67E22"/>
                </patternFill>
              </fill>
            </x14:dxf>
          </x14:cfRule>
          <x14:cfRule type="cellIs" priority="91" operator="equal" id="{523237E7-EAB9-46FE-92F6-46663FA9F948}">
            <xm:f>Values!$A$18</xm:f>
            <x14:dxf>
              <fill>
                <patternFill>
                  <bgColor rgb="FFE74C3C"/>
                </patternFill>
              </fill>
            </x14:dxf>
          </x14:cfRule>
          <xm:sqref>I31</xm:sqref>
        </x14:conditionalFormatting>
        <x14:conditionalFormatting xmlns:xm="http://schemas.microsoft.com/office/excel/2006/main">
          <x14:cfRule type="cellIs" priority="83" operator="equal" id="{BFAEC0F5-A336-4E91-A011-81093AE89A24}">
            <xm:f>Values!$A$29</xm:f>
            <x14:dxf>
              <fill>
                <patternFill>
                  <bgColor rgb="FF27AE60"/>
                </patternFill>
              </fill>
            </x14:dxf>
          </x14:cfRule>
          <x14:cfRule type="cellIs" priority="85" operator="equal" id="{E3215558-EC37-405A-A98D-7085CE8D9F99}">
            <xm:f>Values!$A$27</xm:f>
            <x14:dxf>
              <fill>
                <patternFill>
                  <bgColor rgb="FFF39C12"/>
                </patternFill>
              </fill>
            </x14:dxf>
          </x14:cfRule>
          <x14:cfRule type="cellIs" priority="86" operator="equal" id="{221F03CE-4A21-4553-A681-925C8A668687}">
            <xm:f>Values!$A$26</xm:f>
            <x14:dxf>
              <fill>
                <patternFill>
                  <bgColor rgb="FFE67E22"/>
                </patternFill>
              </fill>
            </x14:dxf>
          </x14:cfRule>
          <x14:cfRule type="cellIs" priority="87" operator="equal" id="{1007D836-2C38-4E78-B0BE-95F7D9601ABB}">
            <xm:f>Values!$A$25</xm:f>
            <x14:dxf>
              <fill>
                <patternFill>
                  <bgColor rgb="FFE74C3C"/>
                </patternFill>
              </fill>
            </x14:dxf>
          </x14:cfRule>
          <xm:sqref>J31</xm:sqref>
        </x14:conditionalFormatting>
        <x14:conditionalFormatting xmlns:xm="http://schemas.microsoft.com/office/excel/2006/main">
          <x14:cfRule type="cellIs" priority="84" operator="equal" id="{E756F3D6-7997-434D-9129-8B22DEF946A4}">
            <xm:f>Values!$A$28</xm:f>
            <x14:dxf>
              <fill>
                <patternFill>
                  <bgColor rgb="FFF1C40F"/>
                </patternFill>
              </fill>
            </x14:dxf>
          </x14:cfRule>
          <xm:sqref>J31</xm:sqref>
        </x14:conditionalFormatting>
        <x14:conditionalFormatting xmlns:xm="http://schemas.microsoft.com/office/excel/2006/main">
          <x14:cfRule type="cellIs" priority="76" operator="equal" id="{E4B4993C-9867-4239-86AD-613102056D84}">
            <xm:f>Values!$A$8</xm:f>
            <x14:dxf>
              <fill>
                <patternFill>
                  <bgColor rgb="FF27AE60"/>
                </patternFill>
              </fill>
            </x14:dxf>
          </x14:cfRule>
          <x14:cfRule type="cellIs" priority="77" operator="equal" id="{C8599584-4ECD-4442-B8AC-2E3E393FD639}">
            <xm:f>Values!$A$7</xm:f>
            <x14:dxf>
              <fill>
                <patternFill>
                  <bgColor rgb="FFF1C40F"/>
                </patternFill>
              </fill>
            </x14:dxf>
          </x14:cfRule>
          <x14:cfRule type="cellIs" priority="78" operator="equal" id="{6F1C68B7-9CCC-442B-99B7-CACC3AD472BD}">
            <xm:f>Values!$A$6</xm:f>
            <x14:dxf>
              <fill>
                <patternFill>
                  <bgColor rgb="FFF39C12"/>
                </patternFill>
              </fill>
            </x14:dxf>
          </x14:cfRule>
          <x14:cfRule type="cellIs" priority="79" operator="equal" id="{0F8EF2EF-CB13-4676-9BBC-68F101C3F2CA}">
            <xm:f>Values!$A$5</xm:f>
            <x14:dxf>
              <fill>
                <patternFill>
                  <bgColor rgb="FFE67E22"/>
                </patternFill>
              </fill>
            </x14:dxf>
          </x14:cfRule>
          <x14:cfRule type="cellIs" priority="80" operator="equal" id="{F82299A2-A3E7-4ABD-85D1-15353831E4D0}">
            <xm:f>Values!$A$4</xm:f>
            <x14:dxf>
              <fill>
                <patternFill>
                  <bgColor rgb="FFE74C3C"/>
                </patternFill>
              </fill>
            </x14:dxf>
          </x14:cfRule>
          <xm:sqref>G30</xm:sqref>
        </x14:conditionalFormatting>
        <x14:conditionalFormatting xmlns:xm="http://schemas.microsoft.com/office/excel/2006/main">
          <x14:cfRule type="cellIs" priority="61" operator="equal" id="{45424164-108A-4592-B2CC-A5848B0DC311}">
            <xm:f>Values!$A$15</xm:f>
            <x14:dxf>
              <fill>
                <patternFill>
                  <bgColor rgb="FF27AE60"/>
                </patternFill>
              </fill>
            </x14:dxf>
          </x14:cfRule>
          <x14:cfRule type="cellIs" priority="72" operator="equal" id="{14BB6DE2-F4A2-43F1-9A72-1383905F8E56}">
            <xm:f>Values!$A$14</xm:f>
            <x14:dxf>
              <fill>
                <patternFill>
                  <bgColor rgb="FFF1C40F"/>
                </patternFill>
              </fill>
            </x14:dxf>
          </x14:cfRule>
          <x14:cfRule type="cellIs" priority="73" operator="equal" id="{CA892AE6-28CF-47CB-BF0D-29B856985206}">
            <xm:f>Values!$A$13</xm:f>
            <x14:dxf>
              <fill>
                <patternFill>
                  <bgColor rgb="FFF39C12"/>
                </patternFill>
              </fill>
            </x14:dxf>
          </x14:cfRule>
          <x14:cfRule type="cellIs" priority="74" operator="equal" id="{9AF608F8-5658-4819-AF5C-0147FF5556D0}">
            <xm:f>Values!$A$12</xm:f>
            <x14:dxf>
              <fill>
                <patternFill>
                  <bgColor rgb="FFE67E22"/>
                </patternFill>
              </fill>
            </x14:dxf>
          </x14:cfRule>
          <x14:cfRule type="cellIs" priority="75" operator="equal" id="{0F36EDB3-DB97-4815-81A7-9DB1EF7BFCBA}">
            <xm:f>Values!$A$11</xm:f>
            <x14:dxf>
              <fill>
                <patternFill>
                  <bgColor rgb="FFE74C3C"/>
                </patternFill>
              </fill>
            </x14:dxf>
          </x14:cfRule>
          <xm:sqref>H30</xm:sqref>
        </x14:conditionalFormatting>
        <x14:conditionalFormatting xmlns:xm="http://schemas.microsoft.com/office/excel/2006/main">
          <x14:cfRule type="cellIs" priority="62" operator="equal" id="{B954CC7A-4463-4267-8F7A-40187B873E83}">
            <xm:f>Values!$A$22</xm:f>
            <x14:dxf>
              <fill>
                <patternFill>
                  <bgColor rgb="FF27B060"/>
                </patternFill>
              </fill>
            </x14:dxf>
          </x14:cfRule>
          <x14:cfRule type="cellIs" priority="68" operator="equal" id="{39E82F0F-DAE5-45FF-BDB3-064BEAF672D1}">
            <xm:f>Values!$A$21</xm:f>
            <x14:dxf>
              <fill>
                <patternFill>
                  <bgColor rgb="FFF1C40F"/>
                </patternFill>
              </fill>
            </x14:dxf>
          </x14:cfRule>
          <x14:cfRule type="cellIs" priority="69" operator="equal" id="{A85F2892-0A08-4F8C-A773-DBB33DB56AAF}">
            <xm:f>Values!$A$20</xm:f>
            <x14:dxf>
              <fill>
                <patternFill>
                  <bgColor rgb="FFF39C12"/>
                </patternFill>
              </fill>
            </x14:dxf>
          </x14:cfRule>
          <x14:cfRule type="cellIs" priority="70" operator="equal" id="{DBB7330F-A559-4DA7-90B8-21C52058E078}">
            <xm:f>Values!$A$19</xm:f>
            <x14:dxf>
              <fill>
                <patternFill>
                  <bgColor rgb="FFE67E22"/>
                </patternFill>
              </fill>
            </x14:dxf>
          </x14:cfRule>
          <x14:cfRule type="cellIs" priority="71" operator="equal" id="{2401DD00-DD55-4F16-863A-232F03FD8F0E}">
            <xm:f>Values!$A$18</xm:f>
            <x14:dxf>
              <fill>
                <patternFill>
                  <bgColor rgb="FFE74C3C"/>
                </patternFill>
              </fill>
            </x14:dxf>
          </x14:cfRule>
          <xm:sqref>I30</xm:sqref>
        </x14:conditionalFormatting>
        <x14:conditionalFormatting xmlns:xm="http://schemas.microsoft.com/office/excel/2006/main">
          <x14:cfRule type="cellIs" priority="63" operator="equal" id="{D4433226-2657-4004-B6CB-F967857348F4}">
            <xm:f>Values!$A$29</xm:f>
            <x14:dxf>
              <fill>
                <patternFill>
                  <bgColor rgb="FF27AE60"/>
                </patternFill>
              </fill>
            </x14:dxf>
          </x14:cfRule>
          <x14:cfRule type="cellIs" priority="65" operator="equal" id="{CD40C7D5-EE4B-4A24-BD5F-D7814C79689F}">
            <xm:f>Values!$A$27</xm:f>
            <x14:dxf>
              <fill>
                <patternFill>
                  <bgColor rgb="FFF39C12"/>
                </patternFill>
              </fill>
            </x14:dxf>
          </x14:cfRule>
          <x14:cfRule type="cellIs" priority="66" operator="equal" id="{4AB60B0D-8F8C-4477-AF2C-A8AFEB7918A4}">
            <xm:f>Values!$A$26</xm:f>
            <x14:dxf>
              <fill>
                <patternFill>
                  <bgColor rgb="FFE67E22"/>
                </patternFill>
              </fill>
            </x14:dxf>
          </x14:cfRule>
          <x14:cfRule type="cellIs" priority="67" operator="equal" id="{A2424C81-D448-4E92-AD9D-5B1350B09964}">
            <xm:f>Values!$A$25</xm:f>
            <x14:dxf>
              <fill>
                <patternFill>
                  <bgColor rgb="FFE74C3C"/>
                </patternFill>
              </fill>
            </x14:dxf>
          </x14:cfRule>
          <xm:sqref>J30</xm:sqref>
        </x14:conditionalFormatting>
        <x14:conditionalFormatting xmlns:xm="http://schemas.microsoft.com/office/excel/2006/main">
          <x14:cfRule type="cellIs" priority="64" operator="equal" id="{24CA55AF-7CAD-465C-BA07-AB15C03A40E4}">
            <xm:f>Values!$A$28</xm:f>
            <x14:dxf>
              <fill>
                <patternFill>
                  <bgColor rgb="FFF1C40F"/>
                </patternFill>
              </fill>
            </x14:dxf>
          </x14:cfRule>
          <xm:sqref>J30</xm:sqref>
        </x14:conditionalFormatting>
        <x14:conditionalFormatting xmlns:xm="http://schemas.microsoft.com/office/excel/2006/main">
          <x14:cfRule type="cellIs" priority="56" operator="equal" id="{F6DA34EC-C2F6-48C5-8003-B3385FA6E22B}">
            <xm:f>Values!$A$8</xm:f>
            <x14:dxf>
              <fill>
                <patternFill>
                  <bgColor rgb="FF27AE60"/>
                </patternFill>
              </fill>
            </x14:dxf>
          </x14:cfRule>
          <x14:cfRule type="cellIs" priority="57" operator="equal" id="{2308D059-C287-40B0-B64A-95545B685B65}">
            <xm:f>Values!$A$7</xm:f>
            <x14:dxf>
              <fill>
                <patternFill>
                  <bgColor rgb="FFF1C40F"/>
                </patternFill>
              </fill>
            </x14:dxf>
          </x14:cfRule>
          <x14:cfRule type="cellIs" priority="58" operator="equal" id="{5ACFC610-1022-493C-B14D-F09395622E43}">
            <xm:f>Values!$A$6</xm:f>
            <x14:dxf>
              <fill>
                <patternFill>
                  <bgColor rgb="FFF39C12"/>
                </patternFill>
              </fill>
            </x14:dxf>
          </x14:cfRule>
          <x14:cfRule type="cellIs" priority="59" operator="equal" id="{212F664D-9350-4521-A129-9F157D5056FE}">
            <xm:f>Values!$A$5</xm:f>
            <x14:dxf>
              <fill>
                <patternFill>
                  <bgColor rgb="FFE67E22"/>
                </patternFill>
              </fill>
            </x14:dxf>
          </x14:cfRule>
          <x14:cfRule type="cellIs" priority="60" operator="equal" id="{B3302CE9-E03F-4E1D-AB40-9CB79E266F56}">
            <xm:f>Values!$A$4</xm:f>
            <x14:dxf>
              <fill>
                <patternFill>
                  <bgColor rgb="FFE74C3C"/>
                </patternFill>
              </fill>
            </x14:dxf>
          </x14:cfRule>
          <xm:sqref>G29</xm:sqref>
        </x14:conditionalFormatting>
        <x14:conditionalFormatting xmlns:xm="http://schemas.microsoft.com/office/excel/2006/main">
          <x14:cfRule type="cellIs" priority="41" operator="equal" id="{E2DAB3F8-7C1A-40CC-8EB0-994AB46F976B}">
            <xm:f>Values!$A$15</xm:f>
            <x14:dxf>
              <fill>
                <patternFill>
                  <bgColor rgb="FF27AE60"/>
                </patternFill>
              </fill>
            </x14:dxf>
          </x14:cfRule>
          <x14:cfRule type="cellIs" priority="52" operator="equal" id="{D329329A-5D17-4EC2-9E50-C0D88E704246}">
            <xm:f>Values!$A$14</xm:f>
            <x14:dxf>
              <fill>
                <patternFill>
                  <bgColor rgb="FFF1C40F"/>
                </patternFill>
              </fill>
            </x14:dxf>
          </x14:cfRule>
          <x14:cfRule type="cellIs" priority="53" operator="equal" id="{FBB18DFB-38CD-4BA3-B73D-7DA6F3B78169}">
            <xm:f>Values!$A$13</xm:f>
            <x14:dxf>
              <fill>
                <patternFill>
                  <bgColor rgb="FFF39C12"/>
                </patternFill>
              </fill>
            </x14:dxf>
          </x14:cfRule>
          <x14:cfRule type="cellIs" priority="54" operator="equal" id="{25D67D1A-827C-4158-8703-A09C32B1BA8D}">
            <xm:f>Values!$A$12</xm:f>
            <x14:dxf>
              <fill>
                <patternFill>
                  <bgColor rgb="FFE67E22"/>
                </patternFill>
              </fill>
            </x14:dxf>
          </x14:cfRule>
          <x14:cfRule type="cellIs" priority="55" operator="equal" id="{4256D041-CB36-49CD-ACBF-31605D0D7939}">
            <xm:f>Values!$A$11</xm:f>
            <x14:dxf>
              <fill>
                <patternFill>
                  <bgColor rgb="FFE74C3C"/>
                </patternFill>
              </fill>
            </x14:dxf>
          </x14:cfRule>
          <xm:sqref>H29</xm:sqref>
        </x14:conditionalFormatting>
        <x14:conditionalFormatting xmlns:xm="http://schemas.microsoft.com/office/excel/2006/main">
          <x14:cfRule type="cellIs" priority="42" operator="equal" id="{80D8D545-F48F-4A83-A4BE-EEE272B3200F}">
            <xm:f>Values!$A$22</xm:f>
            <x14:dxf>
              <fill>
                <patternFill>
                  <bgColor rgb="FF27B060"/>
                </patternFill>
              </fill>
            </x14:dxf>
          </x14:cfRule>
          <x14:cfRule type="cellIs" priority="48" operator="equal" id="{4AC3B74A-EE6E-4641-951D-7F0F2298AE2E}">
            <xm:f>Values!$A$21</xm:f>
            <x14:dxf>
              <fill>
                <patternFill>
                  <bgColor rgb="FFF1C40F"/>
                </patternFill>
              </fill>
            </x14:dxf>
          </x14:cfRule>
          <x14:cfRule type="cellIs" priority="49" operator="equal" id="{B8504264-A646-4E74-B9F6-9BA6563BC1E3}">
            <xm:f>Values!$A$20</xm:f>
            <x14:dxf>
              <fill>
                <patternFill>
                  <bgColor rgb="FFF39C12"/>
                </patternFill>
              </fill>
            </x14:dxf>
          </x14:cfRule>
          <x14:cfRule type="cellIs" priority="50" operator="equal" id="{D9167890-0C2C-4BF6-929F-42007FFE4294}">
            <xm:f>Values!$A$19</xm:f>
            <x14:dxf>
              <fill>
                <patternFill>
                  <bgColor rgb="FFE67E22"/>
                </patternFill>
              </fill>
            </x14:dxf>
          </x14:cfRule>
          <x14:cfRule type="cellIs" priority="51" operator="equal" id="{0A8EEC90-0C29-4247-BD1A-5D4650C2F39B}">
            <xm:f>Values!$A$18</xm:f>
            <x14:dxf>
              <fill>
                <patternFill>
                  <bgColor rgb="FFE74C3C"/>
                </patternFill>
              </fill>
            </x14:dxf>
          </x14:cfRule>
          <xm:sqref>I29</xm:sqref>
        </x14:conditionalFormatting>
        <x14:conditionalFormatting xmlns:xm="http://schemas.microsoft.com/office/excel/2006/main">
          <x14:cfRule type="cellIs" priority="43" operator="equal" id="{DD7FAD40-45CD-4EDC-8897-9C3FCDBCF5D1}">
            <xm:f>Values!$A$29</xm:f>
            <x14:dxf>
              <fill>
                <patternFill>
                  <bgColor rgb="FF27AE60"/>
                </patternFill>
              </fill>
            </x14:dxf>
          </x14:cfRule>
          <x14:cfRule type="cellIs" priority="45" operator="equal" id="{ADF30350-9D7A-461B-88F6-D81CDB7E1063}">
            <xm:f>Values!$A$27</xm:f>
            <x14:dxf>
              <fill>
                <patternFill>
                  <bgColor rgb="FFF39C12"/>
                </patternFill>
              </fill>
            </x14:dxf>
          </x14:cfRule>
          <x14:cfRule type="cellIs" priority="46" operator="equal" id="{A16A5DA6-677C-40DC-BF9A-6C5FBAEFE081}">
            <xm:f>Values!$A$26</xm:f>
            <x14:dxf>
              <fill>
                <patternFill>
                  <bgColor rgb="FFE67E22"/>
                </patternFill>
              </fill>
            </x14:dxf>
          </x14:cfRule>
          <x14:cfRule type="cellIs" priority="47" operator="equal" id="{D7BF1D7E-4F41-4C4B-AE98-D2119D0F45AC}">
            <xm:f>Values!$A$25</xm:f>
            <x14:dxf>
              <fill>
                <patternFill>
                  <bgColor rgb="FFE74C3C"/>
                </patternFill>
              </fill>
            </x14:dxf>
          </x14:cfRule>
          <xm:sqref>J29</xm:sqref>
        </x14:conditionalFormatting>
        <x14:conditionalFormatting xmlns:xm="http://schemas.microsoft.com/office/excel/2006/main">
          <x14:cfRule type="cellIs" priority="44" operator="equal" id="{C5C964BC-7268-4D99-95E6-467266B814B9}">
            <xm:f>Values!$A$28</xm:f>
            <x14:dxf>
              <fill>
                <patternFill>
                  <bgColor rgb="FFF1C40F"/>
                </patternFill>
              </fill>
            </x14:dxf>
          </x14:cfRule>
          <xm:sqref>J29</xm:sqref>
        </x14:conditionalFormatting>
        <x14:conditionalFormatting xmlns:xm="http://schemas.microsoft.com/office/excel/2006/main">
          <x14:cfRule type="cellIs" priority="36" operator="equal" id="{84EC9918-86A2-4246-AB61-F439C51CE132}">
            <xm:f>Values!$A$8</xm:f>
            <x14:dxf>
              <fill>
                <patternFill>
                  <bgColor rgb="FF27AE60"/>
                </patternFill>
              </fill>
            </x14:dxf>
          </x14:cfRule>
          <x14:cfRule type="cellIs" priority="37" operator="equal" id="{8BF0413B-A55A-4C26-847C-0B0266A00EE3}">
            <xm:f>Values!$A$7</xm:f>
            <x14:dxf>
              <fill>
                <patternFill>
                  <bgColor rgb="FFF1C40F"/>
                </patternFill>
              </fill>
            </x14:dxf>
          </x14:cfRule>
          <x14:cfRule type="cellIs" priority="38" operator="equal" id="{5079FA37-77D5-4FF6-B5A4-233AE4E3EDBD}">
            <xm:f>Values!$A$6</xm:f>
            <x14:dxf>
              <fill>
                <patternFill>
                  <bgColor rgb="FFF39C12"/>
                </patternFill>
              </fill>
            </x14:dxf>
          </x14:cfRule>
          <x14:cfRule type="cellIs" priority="39" operator="equal" id="{7738947B-E2A0-4E2B-AE49-2715CF03174B}">
            <xm:f>Values!$A$5</xm:f>
            <x14:dxf>
              <fill>
                <patternFill>
                  <bgColor rgb="FFE67E22"/>
                </patternFill>
              </fill>
            </x14:dxf>
          </x14:cfRule>
          <x14:cfRule type="cellIs" priority="40" operator="equal" id="{AC919344-9A95-4F29-9866-95167A58919F}">
            <xm:f>Values!$A$4</xm:f>
            <x14:dxf>
              <fill>
                <patternFill>
                  <bgColor rgb="FFE74C3C"/>
                </patternFill>
              </fill>
            </x14:dxf>
          </x14:cfRule>
          <xm:sqref>G28</xm:sqref>
        </x14:conditionalFormatting>
        <x14:conditionalFormatting xmlns:xm="http://schemas.microsoft.com/office/excel/2006/main">
          <x14:cfRule type="cellIs" priority="21" operator="equal" id="{12154DB2-E68E-4101-8A1F-BC3A2DE60526}">
            <xm:f>Values!$A$15</xm:f>
            <x14:dxf>
              <fill>
                <patternFill>
                  <bgColor rgb="FF27AE60"/>
                </patternFill>
              </fill>
            </x14:dxf>
          </x14:cfRule>
          <x14:cfRule type="cellIs" priority="32" operator="equal" id="{C4F3F3A8-9ABE-45CB-BBEC-AD6140309DFC}">
            <xm:f>Values!$A$14</xm:f>
            <x14:dxf>
              <fill>
                <patternFill>
                  <bgColor rgb="FFF1C40F"/>
                </patternFill>
              </fill>
            </x14:dxf>
          </x14:cfRule>
          <x14:cfRule type="cellIs" priority="33" operator="equal" id="{E15437A6-2529-48E1-A203-B082D0C3882E}">
            <xm:f>Values!$A$13</xm:f>
            <x14:dxf>
              <fill>
                <patternFill>
                  <bgColor rgb="FFF39C12"/>
                </patternFill>
              </fill>
            </x14:dxf>
          </x14:cfRule>
          <x14:cfRule type="cellIs" priority="34" operator="equal" id="{3DEC9611-37D9-4596-B3C4-4C29C0B5D94E}">
            <xm:f>Values!$A$12</xm:f>
            <x14:dxf>
              <fill>
                <patternFill>
                  <bgColor rgb="FFE67E22"/>
                </patternFill>
              </fill>
            </x14:dxf>
          </x14:cfRule>
          <x14:cfRule type="cellIs" priority="35" operator="equal" id="{6C865BE4-AB5A-418E-8578-551DAC8A343D}">
            <xm:f>Values!$A$11</xm:f>
            <x14:dxf>
              <fill>
                <patternFill>
                  <bgColor rgb="FFE74C3C"/>
                </patternFill>
              </fill>
            </x14:dxf>
          </x14:cfRule>
          <xm:sqref>H28</xm:sqref>
        </x14:conditionalFormatting>
        <x14:conditionalFormatting xmlns:xm="http://schemas.microsoft.com/office/excel/2006/main">
          <x14:cfRule type="cellIs" priority="22" operator="equal" id="{3F5C41E4-A944-49EA-87D1-EA53EE476FA2}">
            <xm:f>Values!$A$22</xm:f>
            <x14:dxf>
              <fill>
                <patternFill>
                  <bgColor rgb="FF27B060"/>
                </patternFill>
              </fill>
            </x14:dxf>
          </x14:cfRule>
          <x14:cfRule type="cellIs" priority="28" operator="equal" id="{F833CE28-5872-4EA8-9A79-97A3D64FBF57}">
            <xm:f>Values!$A$21</xm:f>
            <x14:dxf>
              <fill>
                <patternFill>
                  <bgColor rgb="FFF1C40F"/>
                </patternFill>
              </fill>
            </x14:dxf>
          </x14:cfRule>
          <x14:cfRule type="cellIs" priority="29" operator="equal" id="{4F34C6FC-D88C-4617-B919-6237DDA1116A}">
            <xm:f>Values!$A$20</xm:f>
            <x14:dxf>
              <fill>
                <patternFill>
                  <bgColor rgb="FFF39C12"/>
                </patternFill>
              </fill>
            </x14:dxf>
          </x14:cfRule>
          <x14:cfRule type="cellIs" priority="30" operator="equal" id="{7828B65B-6879-43B7-A73D-F2A940A07AB7}">
            <xm:f>Values!$A$19</xm:f>
            <x14:dxf>
              <fill>
                <patternFill>
                  <bgColor rgb="FFE67E22"/>
                </patternFill>
              </fill>
            </x14:dxf>
          </x14:cfRule>
          <x14:cfRule type="cellIs" priority="31" operator="equal" id="{BB995A20-6A15-4673-801D-ADADB2C5B1D0}">
            <xm:f>Values!$A$18</xm:f>
            <x14:dxf>
              <fill>
                <patternFill>
                  <bgColor rgb="FFE74C3C"/>
                </patternFill>
              </fill>
            </x14:dxf>
          </x14:cfRule>
          <xm:sqref>I28</xm:sqref>
        </x14:conditionalFormatting>
        <x14:conditionalFormatting xmlns:xm="http://schemas.microsoft.com/office/excel/2006/main">
          <x14:cfRule type="cellIs" priority="23" operator="equal" id="{969FBF8E-7457-4739-A920-A12A7E042B31}">
            <xm:f>Values!$A$29</xm:f>
            <x14:dxf>
              <fill>
                <patternFill>
                  <bgColor rgb="FF27AE60"/>
                </patternFill>
              </fill>
            </x14:dxf>
          </x14:cfRule>
          <x14:cfRule type="cellIs" priority="25" operator="equal" id="{554CA464-EA67-457A-8347-A9F1CD1FC31D}">
            <xm:f>Values!$A$27</xm:f>
            <x14:dxf>
              <fill>
                <patternFill>
                  <bgColor rgb="FFF39C12"/>
                </patternFill>
              </fill>
            </x14:dxf>
          </x14:cfRule>
          <x14:cfRule type="cellIs" priority="26" operator="equal" id="{48C19D54-4E5A-4D33-8014-4D0C744DE7ED}">
            <xm:f>Values!$A$26</xm:f>
            <x14:dxf>
              <fill>
                <patternFill>
                  <bgColor rgb="FFE67E22"/>
                </patternFill>
              </fill>
            </x14:dxf>
          </x14:cfRule>
          <x14:cfRule type="cellIs" priority="27" operator="equal" id="{48F00402-BC0D-494D-8C38-056D098FB3BD}">
            <xm:f>Values!$A$25</xm:f>
            <x14:dxf>
              <fill>
                <patternFill>
                  <bgColor rgb="FFE74C3C"/>
                </patternFill>
              </fill>
            </x14:dxf>
          </x14:cfRule>
          <xm:sqref>J28</xm:sqref>
        </x14:conditionalFormatting>
        <x14:conditionalFormatting xmlns:xm="http://schemas.microsoft.com/office/excel/2006/main">
          <x14:cfRule type="cellIs" priority="24" operator="equal" id="{A8224B1B-2619-4D2F-9409-FBD76C452897}">
            <xm:f>Values!$A$28</xm:f>
            <x14:dxf>
              <fill>
                <patternFill>
                  <bgColor rgb="FFF1C40F"/>
                </patternFill>
              </fill>
            </x14:dxf>
          </x14:cfRule>
          <xm:sqref>J28</xm:sqref>
        </x14:conditionalFormatting>
        <x14:conditionalFormatting xmlns:xm="http://schemas.microsoft.com/office/excel/2006/main">
          <x14:cfRule type="cellIs" priority="16" operator="equal" id="{6A1455B6-2A5B-42C5-9837-A8DCABE9DF96}">
            <xm:f>Values!$A$8</xm:f>
            <x14:dxf>
              <fill>
                <patternFill>
                  <bgColor rgb="FF27AE60"/>
                </patternFill>
              </fill>
            </x14:dxf>
          </x14:cfRule>
          <x14:cfRule type="cellIs" priority="17" operator="equal" id="{E0909137-7554-4C6A-A7C4-DCF966C1AC9F}">
            <xm:f>Values!$A$7</xm:f>
            <x14:dxf>
              <fill>
                <patternFill>
                  <bgColor rgb="FFF1C40F"/>
                </patternFill>
              </fill>
            </x14:dxf>
          </x14:cfRule>
          <x14:cfRule type="cellIs" priority="18" operator="equal" id="{341923C7-A308-4B8F-B4E1-E44854DC4E65}">
            <xm:f>Values!$A$6</xm:f>
            <x14:dxf>
              <fill>
                <patternFill>
                  <bgColor rgb="FFF39C12"/>
                </patternFill>
              </fill>
            </x14:dxf>
          </x14:cfRule>
          <x14:cfRule type="cellIs" priority="19" operator="equal" id="{B1314ABC-DDB4-46C0-B8DF-399B155ED2BF}">
            <xm:f>Values!$A$5</xm:f>
            <x14:dxf>
              <fill>
                <patternFill>
                  <bgColor rgb="FFE67E22"/>
                </patternFill>
              </fill>
            </x14:dxf>
          </x14:cfRule>
          <x14:cfRule type="cellIs" priority="20" operator="equal" id="{392685B8-1576-40F1-942C-4C4428115F4A}">
            <xm:f>Values!$A$4</xm:f>
            <x14:dxf>
              <fill>
                <patternFill>
                  <bgColor rgb="FFE74C3C"/>
                </patternFill>
              </fill>
            </x14:dxf>
          </x14:cfRule>
          <xm:sqref>G27</xm:sqref>
        </x14:conditionalFormatting>
        <x14:conditionalFormatting xmlns:xm="http://schemas.microsoft.com/office/excel/2006/main">
          <x14:cfRule type="cellIs" priority="1" operator="equal" id="{BA202F77-3C92-489F-BB53-84C6F20CF532}">
            <xm:f>Values!$A$15</xm:f>
            <x14:dxf>
              <fill>
                <patternFill>
                  <bgColor rgb="FF27AE60"/>
                </patternFill>
              </fill>
            </x14:dxf>
          </x14:cfRule>
          <x14:cfRule type="cellIs" priority="12" operator="equal" id="{BA6B14FE-5A22-46DF-90B5-03A0BB06F7B9}">
            <xm:f>Values!$A$14</xm:f>
            <x14:dxf>
              <fill>
                <patternFill>
                  <bgColor rgb="FFF1C40F"/>
                </patternFill>
              </fill>
            </x14:dxf>
          </x14:cfRule>
          <x14:cfRule type="cellIs" priority="13" operator="equal" id="{02CD2A98-B54B-4763-8EB9-C5625E23EED2}">
            <xm:f>Values!$A$13</xm:f>
            <x14:dxf>
              <fill>
                <patternFill>
                  <bgColor rgb="FFF39C12"/>
                </patternFill>
              </fill>
            </x14:dxf>
          </x14:cfRule>
          <x14:cfRule type="cellIs" priority="14" operator="equal" id="{838F374F-A210-4BB2-94B1-DBCCF7B31A31}">
            <xm:f>Values!$A$12</xm:f>
            <x14:dxf>
              <fill>
                <patternFill>
                  <bgColor rgb="FFE67E22"/>
                </patternFill>
              </fill>
            </x14:dxf>
          </x14:cfRule>
          <x14:cfRule type="cellIs" priority="15" operator="equal" id="{BB9D3FF9-E178-486D-B1A3-C0583E3C0F74}">
            <xm:f>Values!$A$11</xm:f>
            <x14:dxf>
              <fill>
                <patternFill>
                  <bgColor rgb="FFE74C3C"/>
                </patternFill>
              </fill>
            </x14:dxf>
          </x14:cfRule>
          <xm:sqref>H27</xm:sqref>
        </x14:conditionalFormatting>
        <x14:conditionalFormatting xmlns:xm="http://schemas.microsoft.com/office/excel/2006/main">
          <x14:cfRule type="cellIs" priority="2" operator="equal" id="{C340AFE0-B138-400F-B903-44A6A29D0631}">
            <xm:f>Values!$A$22</xm:f>
            <x14:dxf>
              <fill>
                <patternFill>
                  <bgColor rgb="FF27B060"/>
                </patternFill>
              </fill>
            </x14:dxf>
          </x14:cfRule>
          <x14:cfRule type="cellIs" priority="8" operator="equal" id="{114E86DD-AA5F-4E43-BCBF-F30996FB4E1B}">
            <xm:f>Values!$A$21</xm:f>
            <x14:dxf>
              <fill>
                <patternFill>
                  <bgColor rgb="FFF1C40F"/>
                </patternFill>
              </fill>
            </x14:dxf>
          </x14:cfRule>
          <x14:cfRule type="cellIs" priority="9" operator="equal" id="{B97EA276-5C80-49B2-A228-563CBD5126E4}">
            <xm:f>Values!$A$20</xm:f>
            <x14:dxf>
              <fill>
                <patternFill>
                  <bgColor rgb="FFF39C12"/>
                </patternFill>
              </fill>
            </x14:dxf>
          </x14:cfRule>
          <x14:cfRule type="cellIs" priority="10" operator="equal" id="{F264407E-4B07-4F38-B7C8-AB1839633859}">
            <xm:f>Values!$A$19</xm:f>
            <x14:dxf>
              <fill>
                <patternFill>
                  <bgColor rgb="FFE67E22"/>
                </patternFill>
              </fill>
            </x14:dxf>
          </x14:cfRule>
          <x14:cfRule type="cellIs" priority="11" operator="equal" id="{14CAE762-E12F-43CF-9901-07332AD1027A}">
            <xm:f>Values!$A$18</xm:f>
            <x14:dxf>
              <fill>
                <patternFill>
                  <bgColor rgb="FFE74C3C"/>
                </patternFill>
              </fill>
            </x14:dxf>
          </x14:cfRule>
          <xm:sqref>I27</xm:sqref>
        </x14:conditionalFormatting>
        <x14:conditionalFormatting xmlns:xm="http://schemas.microsoft.com/office/excel/2006/main">
          <x14:cfRule type="cellIs" priority="3" operator="equal" id="{66721FBB-83A6-4FD1-9412-7B6D8917DE12}">
            <xm:f>Values!$A$29</xm:f>
            <x14:dxf>
              <fill>
                <patternFill>
                  <bgColor rgb="FF27AE60"/>
                </patternFill>
              </fill>
            </x14:dxf>
          </x14:cfRule>
          <x14:cfRule type="cellIs" priority="5" operator="equal" id="{EB432865-A9EF-470C-90D9-048BDE48FCFE}">
            <xm:f>Values!$A$27</xm:f>
            <x14:dxf>
              <fill>
                <patternFill>
                  <bgColor rgb="FFF39C12"/>
                </patternFill>
              </fill>
            </x14:dxf>
          </x14:cfRule>
          <x14:cfRule type="cellIs" priority="6" operator="equal" id="{F98A661E-57BB-4D0A-961B-BB46A4F522A2}">
            <xm:f>Values!$A$26</xm:f>
            <x14:dxf>
              <fill>
                <patternFill>
                  <bgColor rgb="FFE67E22"/>
                </patternFill>
              </fill>
            </x14:dxf>
          </x14:cfRule>
          <x14:cfRule type="cellIs" priority="7" operator="equal" id="{2D56188A-061F-442A-84D5-80F2DF4076CF}">
            <xm:f>Values!$A$25</xm:f>
            <x14:dxf>
              <fill>
                <patternFill>
                  <bgColor rgb="FFE74C3C"/>
                </patternFill>
              </fill>
            </x14:dxf>
          </x14:cfRule>
          <xm:sqref>J27</xm:sqref>
        </x14:conditionalFormatting>
        <x14:conditionalFormatting xmlns:xm="http://schemas.microsoft.com/office/excel/2006/main">
          <x14:cfRule type="cellIs" priority="4" operator="equal" id="{EB9FF591-3122-488D-A33F-5514B6049A19}">
            <xm:f>Values!$A$28</xm:f>
            <x14:dxf>
              <fill>
                <patternFill>
                  <bgColor rgb="FFF1C40F"/>
                </patternFill>
              </fill>
            </x14:dxf>
          </x14:cfRule>
          <xm:sqref>J27</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J21:J43</xm:sqref>
        </x14:dataValidation>
        <x14:dataValidation type="list" allowBlank="1" showInputMessage="1" showErrorMessage="1">
          <x14:formula1>
            <xm:f>Values!$A$18:$A$22</xm:f>
          </x14:formula1>
          <xm:sqref>I21:I43</xm:sqref>
        </x14:dataValidation>
        <x14:dataValidation type="list" allowBlank="1" showInputMessage="1" showErrorMessage="1">
          <x14:formula1>
            <xm:f>Values!$A$11:$A$15</xm:f>
          </x14:formula1>
          <xm:sqref>H21:H43</xm:sqref>
        </x14:dataValidation>
        <x14:dataValidation type="list" allowBlank="1" showInputMessage="1" showErrorMessage="1">
          <x14:formula1>
            <xm:f>Values!$A$4:$A$8</xm:f>
          </x14:formula1>
          <xm:sqref>G21:G43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V38"/>
  <sheetViews>
    <sheetView topLeftCell="D1" zoomScale="60" zoomScaleNormal="60" workbookViewId="0">
      <selection activeCell="I29" sqref="I29"/>
    </sheetView>
  </sheetViews>
  <sheetFormatPr defaultColWidth="8.6640625" defaultRowHeight="14.4"/>
  <cols>
    <col min="1" max="1" width="8.6640625" style="3"/>
    <col min="2" max="2" width="32.88671875" style="3" customWidth="1"/>
    <col min="3" max="3" width="38.6640625" style="3" customWidth="1"/>
    <col min="4" max="4" width="71.33203125" style="3" customWidth="1"/>
    <col min="5" max="5" width="19.6640625" style="4" bestFit="1" customWidth="1"/>
    <col min="6" max="6" width="35" style="3" bestFit="1" customWidth="1"/>
    <col min="7" max="7" width="20.6640625" style="3" bestFit="1" customWidth="1"/>
    <col min="8" max="8" width="26.6640625" style="3" bestFit="1" customWidth="1"/>
    <col min="9" max="9" width="25" style="3" bestFit="1" customWidth="1"/>
    <col min="10" max="10" width="26.5546875" style="3" bestFit="1" customWidth="1"/>
    <col min="11" max="11" width="8.6640625" style="3"/>
    <col min="12" max="12" width="6.33203125" style="3" bestFit="1" customWidth="1"/>
    <col min="13" max="14" width="5.5546875" style="3" bestFit="1" customWidth="1"/>
    <col min="15" max="15" width="4.44140625" style="3" bestFit="1" customWidth="1"/>
    <col min="16" max="16" width="13.44140625" style="3" bestFit="1" customWidth="1"/>
    <col min="17" max="17" width="34.44140625" style="3" customWidth="1"/>
    <col min="18" max="19" width="8.6640625" style="3"/>
    <col min="20" max="20" width="20.88671875" style="3" bestFit="1" customWidth="1"/>
    <col min="21" max="21" width="22.6640625" style="3" bestFit="1" customWidth="1"/>
    <col min="22" max="22" width="101.109375" style="3" customWidth="1"/>
    <col min="23" max="16384" width="8.6640625" style="3"/>
  </cols>
  <sheetData>
    <row r="1" spans="1:10" ht="59.7" customHeight="1">
      <c r="A1" s="64" t="s">
        <v>673</v>
      </c>
      <c r="B1" s="64"/>
      <c r="C1" s="64"/>
      <c r="D1" s="64"/>
      <c r="E1" s="64"/>
      <c r="F1" s="64"/>
      <c r="G1" s="64"/>
      <c r="H1" s="64"/>
      <c r="I1" s="64"/>
      <c r="J1" s="64"/>
    </row>
    <row r="3" spans="1:10">
      <c r="E3" s="3"/>
    </row>
    <row r="4" spans="1:10">
      <c r="E4" s="3"/>
    </row>
    <row r="5" spans="1:10">
      <c r="E5" s="23" t="s">
        <v>96</v>
      </c>
      <c r="F5" s="31">
        <f>H35</f>
        <v>0</v>
      </c>
    </row>
    <row r="6" spans="1:10">
      <c r="E6" s="3"/>
    </row>
    <row r="7" spans="1:10">
      <c r="E7" s="29" t="s">
        <v>95</v>
      </c>
      <c r="F7" s="30">
        <f>+I35</f>
        <v>1</v>
      </c>
    </row>
    <row r="11" spans="1:10">
      <c r="E11" s="4" t="s">
        <v>674</v>
      </c>
      <c r="F11" s="3" t="s">
        <v>675</v>
      </c>
    </row>
    <row r="20" spans="1:22" s="28" customFormat="1" ht="28.8">
      <c r="A20" s="24" t="s">
        <v>0</v>
      </c>
      <c r="B20" s="27" t="s">
        <v>761</v>
      </c>
      <c r="C20" s="27" t="s">
        <v>760</v>
      </c>
      <c r="D20" s="24" t="s">
        <v>489</v>
      </c>
      <c r="E20" s="24" t="s">
        <v>758</v>
      </c>
      <c r="F20" s="24" t="s">
        <v>628</v>
      </c>
      <c r="G20" s="24" t="s">
        <v>69</v>
      </c>
      <c r="H20" s="24" t="s">
        <v>70</v>
      </c>
      <c r="I20" s="27" t="s">
        <v>94</v>
      </c>
      <c r="J20" s="24" t="s">
        <v>72</v>
      </c>
      <c r="P20" s="24" t="s">
        <v>186</v>
      </c>
      <c r="T20" s="24" t="s">
        <v>234</v>
      </c>
    </row>
    <row r="21" spans="1:22" ht="285.75" customHeight="1">
      <c r="A21" s="13" t="s">
        <v>676</v>
      </c>
      <c r="B21" s="35" t="s">
        <v>677</v>
      </c>
      <c r="C21" s="35" t="s">
        <v>678</v>
      </c>
      <c r="D21" s="21" t="s">
        <v>679</v>
      </c>
      <c r="E21" s="5" t="s">
        <v>488</v>
      </c>
      <c r="F21" s="5"/>
      <c r="G21" s="6" t="s">
        <v>45</v>
      </c>
      <c r="H21" s="6" t="s">
        <v>51</v>
      </c>
      <c r="I21" s="6" t="s">
        <v>56</v>
      </c>
      <c r="J21" s="6" t="s">
        <v>61</v>
      </c>
      <c r="L21" s="16">
        <f>IF(G21="No Policy",0,IF(G21="Informal Policy",0.25,IF(G21="Partial Written Policy",0.5,IF(G21="Written Policy",0.75,IF(G21="Approved Written Policy",1,"INVALID")))))</f>
        <v>0</v>
      </c>
      <c r="M21" s="16">
        <f>IF(H21="Not Implemented",0,IF(H21="Parts of Policy Implemented",0.25,IF(H21="Implemented on Some Systems",0.5,IF(H21="Implemented on Most Systems",0.75,IF(H21="Implemented on All Systems",1,"INVALID")))))</f>
        <v>0</v>
      </c>
      <c r="N21" s="16">
        <f>IF(I21="Not Automated",0,IF(I21="Parts of Policy Automated",0.25,IF(I21="Automated on Some Systems",0.5,IF(I21="Automated on Most Systems",0.75,IF(I21="Automated on All Systems",1,"INVALID")))))</f>
        <v>0</v>
      </c>
      <c r="O21" s="16">
        <f>IF(J21="Not Reported",0,IF(J21="Parts of Policy Reported",0.25,IF(J21="Reported on Some Systems",0.5,IF(J21="Reported on Most Systems",0.75,IF(J21="Reported on All Systems",1,"INVALID")))))</f>
        <v>0</v>
      </c>
      <c r="P21" s="3">
        <v>0</v>
      </c>
      <c r="T21" s="39" t="s">
        <v>252</v>
      </c>
      <c r="U21" s="1" t="s">
        <v>253</v>
      </c>
      <c r="V21" s="40" t="s">
        <v>254</v>
      </c>
    </row>
    <row r="22" spans="1:22" ht="43.2">
      <c r="A22" s="13" t="s">
        <v>676</v>
      </c>
      <c r="B22" s="35" t="s">
        <v>677</v>
      </c>
      <c r="C22" s="35" t="s">
        <v>678</v>
      </c>
      <c r="D22" s="21" t="s">
        <v>680</v>
      </c>
      <c r="E22" s="5" t="s">
        <v>490</v>
      </c>
      <c r="F22" s="4"/>
      <c r="G22" s="6" t="s">
        <v>45</v>
      </c>
      <c r="H22" s="6" t="s">
        <v>51</v>
      </c>
      <c r="I22" s="6" t="s">
        <v>56</v>
      </c>
      <c r="J22" s="6" t="s">
        <v>61</v>
      </c>
      <c r="L22" s="16">
        <f t="shared" ref="L22:L27" si="0">IF(G22="No Policy",0,IF(G22="Informal Policy",0.25,IF(G22="Partial Written Policy",0.5,IF(G22="Written Policy",0.75,IF(G22="Approved Written Policy",1,"INVALID")))))</f>
        <v>0</v>
      </c>
      <c r="M22" s="16">
        <f t="shared" ref="M22:M27" si="1">IF(H22="Not Implemented",0,IF(H22="Parts of Policy Implemented",0.25,IF(H22="Implemented on Some Systems",0.5,IF(H22="Implemented on Most Systems",0.75,IF(H22="Implemented on All Systems",1,"INVALID")))))</f>
        <v>0</v>
      </c>
      <c r="N22" s="16">
        <f>IF(I22="Not Automated",0,IF(I22="Parts of Policy Automated",0.25,IF(I22="Automated on Some Systems",0.5,IF(I22="Automated on Most Systems",0.75,IF(I22="Automated on All Systems",1,"INVALID")))))</f>
        <v>0</v>
      </c>
      <c r="O22" s="16">
        <f>IF(J22="Not Reported",0,IF(J22="Parts of Policy Reported",0.25,IF(J22="Reported on Some Systems",0.5,IF(J22="Reported on Most Systems",0.75,IF(J22="Reported on All Systems",1,"INVALID")))))</f>
        <v>0</v>
      </c>
      <c r="P22" s="3">
        <v>0</v>
      </c>
      <c r="T22" s="39" t="s">
        <v>252</v>
      </c>
      <c r="U22" s="1" t="s">
        <v>255</v>
      </c>
      <c r="V22" s="40" t="s">
        <v>256</v>
      </c>
    </row>
    <row r="23" spans="1:22" ht="403.2">
      <c r="A23" s="13" t="s">
        <v>676</v>
      </c>
      <c r="B23" s="35" t="s">
        <v>677</v>
      </c>
      <c r="C23" s="35" t="s">
        <v>678</v>
      </c>
      <c r="D23" s="21" t="s">
        <v>681</v>
      </c>
      <c r="E23" s="5" t="s">
        <v>491</v>
      </c>
      <c r="F23" s="5"/>
      <c r="G23" s="6" t="s">
        <v>45</v>
      </c>
      <c r="H23" s="6" t="s">
        <v>51</v>
      </c>
      <c r="I23" s="6" t="s">
        <v>56</v>
      </c>
      <c r="J23" s="6" t="s">
        <v>61</v>
      </c>
      <c r="L23" s="16">
        <f t="shared" si="0"/>
        <v>0</v>
      </c>
      <c r="M23" s="16">
        <f t="shared" si="1"/>
        <v>0</v>
      </c>
      <c r="N23" s="16"/>
      <c r="O23" s="16"/>
      <c r="P23" s="3">
        <v>0</v>
      </c>
      <c r="T23" s="39" t="s">
        <v>252</v>
      </c>
      <c r="U23" s="3" t="s">
        <v>260</v>
      </c>
      <c r="V23" s="40" t="s">
        <v>261</v>
      </c>
    </row>
    <row r="24" spans="1:22" ht="302.39999999999998">
      <c r="A24" s="13" t="s">
        <v>684</v>
      </c>
      <c r="B24" s="35" t="s">
        <v>677</v>
      </c>
      <c r="C24" s="35" t="s">
        <v>683</v>
      </c>
      <c r="D24" s="21" t="s">
        <v>682</v>
      </c>
      <c r="E24" s="5" t="s">
        <v>488</v>
      </c>
      <c r="F24" s="5"/>
      <c r="G24" s="6" t="s">
        <v>45</v>
      </c>
      <c r="H24" s="6" t="s">
        <v>51</v>
      </c>
      <c r="I24" s="6" t="s">
        <v>56</v>
      </c>
      <c r="J24" s="6" t="s">
        <v>61</v>
      </c>
      <c r="L24" s="16">
        <f t="shared" si="0"/>
        <v>0</v>
      </c>
      <c r="M24" s="16">
        <f t="shared" si="1"/>
        <v>0</v>
      </c>
      <c r="N24" s="16">
        <f>IF(I24="Not Automated",0,IF(I24="Parts of Policy Automated",0.25,IF(I24="Automated on Some Systems",0.5,IF(I24="Automated on Most Systems",0.75,IF(I24="Automated on All Systems",1,"INVALID")))))</f>
        <v>0</v>
      </c>
      <c r="O24" s="16">
        <f>IF(J24="Not Reported",0,IF(J24="Parts of Policy Reported",0.25,IF(J24="Reported on Some Systems",0.5,IF(J24="Reported on Most Systems",0.75,IF(J24="Reported on All Systems",1,"INVALID")))))</f>
        <v>0</v>
      </c>
      <c r="P24" s="3">
        <v>0</v>
      </c>
      <c r="T24" s="39" t="s">
        <v>252</v>
      </c>
      <c r="U24" s="3" t="s">
        <v>235</v>
      </c>
      <c r="V24" s="40" t="s">
        <v>259</v>
      </c>
    </row>
    <row r="25" spans="1:22" ht="409.6">
      <c r="A25" s="13" t="s">
        <v>684</v>
      </c>
      <c r="B25" s="35" t="s">
        <v>677</v>
      </c>
      <c r="C25" s="35" t="s">
        <v>683</v>
      </c>
      <c r="D25" s="21" t="s">
        <v>685</v>
      </c>
      <c r="E25" s="5" t="s">
        <v>490</v>
      </c>
      <c r="F25" s="5"/>
      <c r="G25" s="6" t="s">
        <v>45</v>
      </c>
      <c r="H25" s="6" t="s">
        <v>51</v>
      </c>
      <c r="I25" s="6" t="s">
        <v>56</v>
      </c>
      <c r="J25" s="6" t="s">
        <v>61</v>
      </c>
      <c r="L25" s="16">
        <f>IF(G25="No Policy",0,IF(G25="Informal Policy",0.25,IF(G25="Partial Written Policy",0.5,IF(G25="Written Policy",0.75,IF(G25="Approved Written Policy",1,"INVALID")))))</f>
        <v>0</v>
      </c>
      <c r="M25" s="16">
        <f>IF(H25="Not Implemented",0,IF(H25="Parts of Policy Implemented",0.25,IF(H25="Implemented on Some Systems",0.5,IF(H25="Implemented on Most Systems",0.75,IF(H25="Implemented on All Systems",1,"INVALID")))))</f>
        <v>0</v>
      </c>
      <c r="N25" s="16">
        <f>IF(I25="Not Automated",0,IF(I25="Parts of Policy Automated",0.25,IF(I25="Automated on Some Systems",0.5,IF(I25="Automated on Most Systems",0.75,IF(I25="Automated on All Systems",1,"INVALID")))))</f>
        <v>0</v>
      </c>
      <c r="O25" s="16">
        <f>IF(J25="Not Reported",0,IF(J25="Parts of Policy Reported",0.25,IF(J25="Reported on Some Systems",0.5,IF(J25="Reported on Most Systems",0.75,IF(J25="Reported on All Systems",1,"INVALID")))))</f>
        <v>0</v>
      </c>
      <c r="P25" s="3">
        <v>0</v>
      </c>
      <c r="T25" s="39" t="s">
        <v>252</v>
      </c>
      <c r="U25" s="3" t="s">
        <v>257</v>
      </c>
      <c r="V25" s="40" t="s">
        <v>258</v>
      </c>
    </row>
    <row r="26" spans="1:22" ht="409.6">
      <c r="A26" s="13" t="s">
        <v>686</v>
      </c>
      <c r="B26" s="35" t="s">
        <v>677</v>
      </c>
      <c r="C26" s="35" t="s">
        <v>687</v>
      </c>
      <c r="D26" s="21" t="s">
        <v>688</v>
      </c>
      <c r="E26" s="5" t="s">
        <v>488</v>
      </c>
      <c r="F26" s="5"/>
      <c r="G26" s="6" t="s">
        <v>45</v>
      </c>
      <c r="H26" s="6" t="s">
        <v>51</v>
      </c>
      <c r="I26" s="6" t="s">
        <v>56</v>
      </c>
      <c r="J26" s="6" t="s">
        <v>61</v>
      </c>
      <c r="L26" s="16">
        <f t="shared" si="0"/>
        <v>0</v>
      </c>
      <c r="M26" s="16">
        <f t="shared" si="1"/>
        <v>0</v>
      </c>
      <c r="N26" s="16"/>
      <c r="O26" s="16"/>
      <c r="P26" s="3">
        <v>0</v>
      </c>
      <c r="T26" s="39" t="s">
        <v>252</v>
      </c>
      <c r="U26" s="1" t="s">
        <v>253</v>
      </c>
      <c r="V26" s="40" t="s">
        <v>262</v>
      </c>
    </row>
    <row r="27" spans="1:22" ht="187.2">
      <c r="A27" s="13" t="s">
        <v>686</v>
      </c>
      <c r="B27" s="35" t="s">
        <v>677</v>
      </c>
      <c r="C27" s="35" t="s">
        <v>687</v>
      </c>
      <c r="D27" s="21" t="s">
        <v>689</v>
      </c>
      <c r="E27" s="5" t="s">
        <v>490</v>
      </c>
      <c r="F27" s="4"/>
      <c r="G27" s="6" t="s">
        <v>45</v>
      </c>
      <c r="H27" s="6" t="s">
        <v>51</v>
      </c>
      <c r="I27" s="6" t="s">
        <v>56</v>
      </c>
      <c r="J27" s="6" t="s">
        <v>61</v>
      </c>
      <c r="L27" s="16">
        <f t="shared" si="0"/>
        <v>0</v>
      </c>
      <c r="M27" s="16">
        <f t="shared" si="1"/>
        <v>0</v>
      </c>
      <c r="N27" s="16">
        <f t="shared" ref="N27:N29" si="2">IF(I27="Not Automated",0,IF(I27="Parts of Policy Automated",0.25,IF(I27="Automated on Some Systems",0.5,IF(I27="Automated on Most Systems",0.75,IF(I27="Automated on All Systems",1,"INVALID")))))</f>
        <v>0</v>
      </c>
      <c r="O27" s="16">
        <f t="shared" ref="O27:O29" si="3">IF(J27="Not Reported",0,IF(J27="Parts of Policy Reported",0.25,IF(J27="Reported on Some Systems",0.5,IF(J27="Reported on Most Systems",0.75,IF(J27="Reported on All Systems",1,"INVALID")))))</f>
        <v>0</v>
      </c>
      <c r="P27" s="3">
        <v>0</v>
      </c>
    </row>
    <row r="28" spans="1:22" ht="43.2">
      <c r="A28" s="13" t="s">
        <v>690</v>
      </c>
      <c r="B28" s="35" t="s">
        <v>677</v>
      </c>
      <c r="C28" s="35" t="s">
        <v>691</v>
      </c>
      <c r="D28" s="21" t="s">
        <v>692</v>
      </c>
      <c r="E28" s="5" t="s">
        <v>488</v>
      </c>
      <c r="F28" s="5"/>
      <c r="G28" s="6" t="s">
        <v>45</v>
      </c>
      <c r="H28" s="6" t="s">
        <v>51</v>
      </c>
      <c r="I28" s="6" t="s">
        <v>56</v>
      </c>
      <c r="J28" s="6" t="s">
        <v>61</v>
      </c>
      <c r="L28" s="16">
        <f>IF(G28="No Policy",0,IF(G28="Informal Policy",0.25,IF(G28="Partial Written Policy",0.5,IF(G28="Written Policy",0.75,IF(G28="Approved Written Policy",1,"INVALID")))))</f>
        <v>0</v>
      </c>
      <c r="M28" s="16">
        <f>IF(H28="Not Implemented",0,IF(H28="Parts of Policy Implemented",0.25,IF(H28="Implemented on Some Systems",0.5,IF(H28="Implemented on Most Systems",0.75,IF(H28="Implemented on All Systems",1,"INVALID")))))</f>
        <v>0</v>
      </c>
      <c r="N28" s="16">
        <f t="shared" si="2"/>
        <v>0</v>
      </c>
      <c r="O28" s="16">
        <f t="shared" si="3"/>
        <v>0</v>
      </c>
      <c r="P28" s="3">
        <v>0</v>
      </c>
      <c r="T28" s="39" t="s">
        <v>263</v>
      </c>
      <c r="U28" s="3" t="s">
        <v>264</v>
      </c>
      <c r="V28" s="40" t="s">
        <v>265</v>
      </c>
    </row>
    <row r="29" spans="1:22" ht="374.4">
      <c r="A29" s="13" t="s">
        <v>676</v>
      </c>
      <c r="B29" s="35" t="s">
        <v>677</v>
      </c>
      <c r="C29" s="35"/>
      <c r="D29" s="21" t="s">
        <v>693</v>
      </c>
      <c r="E29" s="5" t="s">
        <v>490</v>
      </c>
      <c r="F29" s="5"/>
      <c r="G29" s="6" t="s">
        <v>45</v>
      </c>
      <c r="H29" s="6" t="s">
        <v>51</v>
      </c>
      <c r="I29" s="6" t="s">
        <v>56</v>
      </c>
      <c r="J29" s="6" t="s">
        <v>61</v>
      </c>
      <c r="L29" s="16">
        <f>IF(G29="No Policy",0,IF(G29="Informal Policy",0.25,IF(G29="Partial Written Policy",0.5,IF(G29="Written Policy",0.75,IF(G29="Approved Written Policy",1,"INVALID")))))</f>
        <v>0</v>
      </c>
      <c r="M29" s="16">
        <f>IF(H29="Not Implemented",0,IF(H29="Parts of Policy Implemented",0.25,IF(H29="Implemented on Some Systems",0.5,IF(H29="Implemented on Most Systems",0.75,IF(H29="Implemented on All Systems",1,"INVALID")))))</f>
        <v>0</v>
      </c>
      <c r="N29" s="16">
        <f t="shared" si="2"/>
        <v>0</v>
      </c>
      <c r="O29" s="16">
        <f t="shared" si="3"/>
        <v>0</v>
      </c>
      <c r="P29" s="3">
        <v>0</v>
      </c>
      <c r="T29" s="39" t="s">
        <v>263</v>
      </c>
      <c r="U29" s="3" t="s">
        <v>264</v>
      </c>
      <c r="V29" s="42" t="s">
        <v>266</v>
      </c>
    </row>
    <row r="30" spans="1:22">
      <c r="P30" s="3">
        <f>AVERAGE(P21:P29)</f>
        <v>0</v>
      </c>
    </row>
    <row r="31" spans="1:22">
      <c r="F31" s="2" t="s">
        <v>17</v>
      </c>
      <c r="H31" s="17">
        <f>AVERAGE(L21:L29)</f>
        <v>0</v>
      </c>
      <c r="I31" s="17">
        <f>1-H31</f>
        <v>1</v>
      </c>
      <c r="Q31" s="36" t="s">
        <v>428</v>
      </c>
    </row>
    <row r="32" spans="1:22">
      <c r="F32" s="5" t="s">
        <v>3</v>
      </c>
      <c r="G32" s="5"/>
      <c r="H32" s="17">
        <f>AVERAGE(M21:M29)</f>
        <v>0</v>
      </c>
      <c r="I32" s="17">
        <f>1-H32</f>
        <v>1</v>
      </c>
      <c r="Q32" s="5" t="s">
        <v>17</v>
      </c>
      <c r="S32" s="17" t="e">
        <f xml:space="preserve"> AVERAGE(L25,#REF!,#REF!)</f>
        <v>#REF!</v>
      </c>
      <c r="T32" s="17" t="e">
        <f>1-S32</f>
        <v>#REF!</v>
      </c>
    </row>
    <row r="33" spans="1:22">
      <c r="F33" s="5" t="s">
        <v>4</v>
      </c>
      <c r="G33" s="5"/>
      <c r="H33" s="17">
        <f>AVERAGE(N21:N29)</f>
        <v>0</v>
      </c>
      <c r="I33" s="17">
        <f>1-H33</f>
        <v>1</v>
      </c>
      <c r="Q33" s="5" t="s">
        <v>3</v>
      </c>
      <c r="R33" s="5"/>
      <c r="S33" s="17" t="e">
        <f xml:space="preserve"> AVERAGE(M25,#REF!,#REF!)</f>
        <v>#REF!</v>
      </c>
      <c r="T33" s="17" t="e">
        <f>1-S33</f>
        <v>#REF!</v>
      </c>
    </row>
    <row r="34" spans="1:22">
      <c r="F34" s="5" t="s">
        <v>5</v>
      </c>
      <c r="G34" s="5"/>
      <c r="H34" s="17">
        <f>AVERAGE(O21:O29)</f>
        <v>0</v>
      </c>
      <c r="I34" s="17">
        <f>1-H34</f>
        <v>1</v>
      </c>
      <c r="Q34" s="5" t="s">
        <v>4</v>
      </c>
      <c r="R34" s="5"/>
      <c r="S34" s="17" t="e">
        <f xml:space="preserve"> AVERAGE(N25,#REF!,#REF!)</f>
        <v>#REF!</v>
      </c>
      <c r="T34" s="17" t="e">
        <f>1-S34</f>
        <v>#REF!</v>
      </c>
    </row>
    <row r="35" spans="1:22">
      <c r="F35" s="5" t="s">
        <v>6</v>
      </c>
      <c r="G35" s="5"/>
      <c r="H35" s="17">
        <f>AVERAGE(H31:H34)</f>
        <v>0</v>
      </c>
      <c r="I35" s="17">
        <f>1-H35</f>
        <v>1</v>
      </c>
      <c r="Q35" s="5" t="s">
        <v>5</v>
      </c>
      <c r="R35" s="5"/>
      <c r="S35" s="17" t="e">
        <f xml:space="preserve"> AVERAGE(O25,#REF!,#REF!)</f>
        <v>#REF!</v>
      </c>
      <c r="T35" s="17" t="e">
        <f>1-S35</f>
        <v>#REF!</v>
      </c>
    </row>
    <row r="36" spans="1:22">
      <c r="Q36" s="5" t="s">
        <v>6</v>
      </c>
      <c r="R36" s="5"/>
      <c r="S36" s="17" t="e">
        <f>AVERAGE(S32:S35)</f>
        <v>#REF!</v>
      </c>
      <c r="T36" s="17" t="e">
        <f>1-S36</f>
        <v>#REF!</v>
      </c>
    </row>
    <row r="37" spans="1:22" ht="30" customHeight="1">
      <c r="A37" s="68" t="s">
        <v>43</v>
      </c>
      <c r="B37" s="68"/>
      <c r="C37" s="68"/>
      <c r="D37" s="68"/>
      <c r="E37" s="68"/>
      <c r="F37" s="68"/>
      <c r="G37" s="68"/>
      <c r="H37" s="68"/>
      <c r="I37" s="68"/>
      <c r="J37" s="68"/>
      <c r="K37" s="68"/>
      <c r="L37" s="68"/>
      <c r="M37" s="68"/>
      <c r="N37" s="68"/>
      <c r="O37" s="68"/>
      <c r="P37" s="68"/>
      <c r="Q37" s="68"/>
    </row>
    <row r="38" spans="1:22" ht="57.6">
      <c r="T38" s="39" t="s">
        <v>252</v>
      </c>
      <c r="U38" s="39" t="s">
        <v>432</v>
      </c>
      <c r="V38" s="40" t="s">
        <v>433</v>
      </c>
    </row>
  </sheetData>
  <mergeCells count="2">
    <mergeCell ref="A1:J1"/>
    <mergeCell ref="A37:Q37"/>
  </mergeCells>
  <hyperlinks>
    <hyperlink ref="A37" r:id="rId1" display="http://creativecommons.org/licenses/by-sa/4.0/"/>
  </hyperlinks>
  <pageMargins left="0.7" right="0.7" top="0.75" bottom="0.75" header="0.3" footer="0.3"/>
  <pageSetup scale="1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166" operator="equal" id="{33E63AE2-E78A-48CB-B3F5-7F83C908C31E}">
            <xm:f>Values!$A$8</xm:f>
            <x14:dxf>
              <fill>
                <patternFill>
                  <bgColor rgb="FF27AE60"/>
                </patternFill>
              </fill>
            </x14:dxf>
          </x14:cfRule>
          <x14:cfRule type="cellIs" priority="167" operator="equal" id="{C073896A-DFB5-41E9-9325-A7569799CC1A}">
            <xm:f>Values!$A$7</xm:f>
            <x14:dxf>
              <fill>
                <patternFill>
                  <bgColor rgb="FFF1C40F"/>
                </patternFill>
              </fill>
            </x14:dxf>
          </x14:cfRule>
          <x14:cfRule type="cellIs" priority="168" operator="equal" id="{CDE2AA70-49F8-4491-8D1A-9FEF68E6CEF2}">
            <xm:f>Values!$A$6</xm:f>
            <x14:dxf>
              <fill>
                <patternFill>
                  <bgColor rgb="FFF39C12"/>
                </patternFill>
              </fill>
            </x14:dxf>
          </x14:cfRule>
          <x14:cfRule type="cellIs" priority="169" operator="equal" id="{DFEE993F-7B72-4A12-8023-AF403BFAD8A5}">
            <xm:f>Values!$A$5</xm:f>
            <x14:dxf>
              <fill>
                <patternFill>
                  <bgColor rgb="FFE67E22"/>
                </patternFill>
              </fill>
            </x14:dxf>
          </x14:cfRule>
          <x14:cfRule type="cellIs" priority="170" operator="equal" id="{5DCB9DE7-D991-4800-8EF2-31981CCDD24F}">
            <xm:f>Values!$A$4</xm:f>
            <x14:dxf>
              <fill>
                <patternFill>
                  <bgColor rgb="FFE74C3C"/>
                </patternFill>
              </fill>
            </x14:dxf>
          </x14:cfRule>
          <xm:sqref>G21:G24 G26:G27</xm:sqref>
        </x14:conditionalFormatting>
        <x14:conditionalFormatting xmlns:xm="http://schemas.microsoft.com/office/excel/2006/main">
          <x14:cfRule type="cellIs" priority="151" operator="equal" id="{C0ACF054-1770-49CA-9F6F-F7E4580F3C03}">
            <xm:f>Values!$A$15</xm:f>
            <x14:dxf>
              <fill>
                <patternFill>
                  <bgColor rgb="FF27AE60"/>
                </patternFill>
              </fill>
            </x14:dxf>
          </x14:cfRule>
          <x14:cfRule type="cellIs" priority="162" operator="equal" id="{D0AA6F1A-5D0D-44F7-AA3E-164E075FB18D}">
            <xm:f>Values!$A$14</xm:f>
            <x14:dxf>
              <fill>
                <patternFill>
                  <bgColor rgb="FFF1C40F"/>
                </patternFill>
              </fill>
            </x14:dxf>
          </x14:cfRule>
          <x14:cfRule type="cellIs" priority="163" operator="equal" id="{B1858E8C-91DB-4CCB-B4A1-5DC052BDE372}">
            <xm:f>Values!$A$13</xm:f>
            <x14:dxf>
              <fill>
                <patternFill>
                  <bgColor rgb="FFF39C12"/>
                </patternFill>
              </fill>
            </x14:dxf>
          </x14:cfRule>
          <x14:cfRule type="cellIs" priority="164" operator="equal" id="{19D07A27-E9F5-475C-AA48-0E8655585F16}">
            <xm:f>Values!$A$12</xm:f>
            <x14:dxf>
              <fill>
                <patternFill>
                  <bgColor rgb="FFE67E22"/>
                </patternFill>
              </fill>
            </x14:dxf>
          </x14:cfRule>
          <x14:cfRule type="cellIs" priority="165" operator="equal" id="{42893A7D-6B08-42DF-A767-06E280346CFB}">
            <xm:f>Values!$A$11</xm:f>
            <x14:dxf>
              <fill>
                <patternFill>
                  <bgColor rgb="FFE74C3C"/>
                </patternFill>
              </fill>
            </x14:dxf>
          </x14:cfRule>
          <xm:sqref>H21:H24 H26:H27</xm:sqref>
        </x14:conditionalFormatting>
        <x14:conditionalFormatting xmlns:xm="http://schemas.microsoft.com/office/excel/2006/main">
          <x14:cfRule type="cellIs" priority="152" operator="equal" id="{8A3DA9B7-0508-4CCD-9182-6C85E15AB099}">
            <xm:f>Values!$A$22</xm:f>
            <x14:dxf>
              <fill>
                <patternFill>
                  <bgColor rgb="FF27B060"/>
                </patternFill>
              </fill>
            </x14:dxf>
          </x14:cfRule>
          <x14:cfRule type="cellIs" priority="158" operator="equal" id="{B3118012-C44B-470D-858A-4DE29D2FFCC0}">
            <xm:f>Values!$A$21</xm:f>
            <x14:dxf>
              <fill>
                <patternFill>
                  <bgColor rgb="FFF1C40F"/>
                </patternFill>
              </fill>
            </x14:dxf>
          </x14:cfRule>
          <x14:cfRule type="cellIs" priority="159" operator="equal" id="{DCAA0AF6-ECDC-4DD1-A7C0-623651CD0153}">
            <xm:f>Values!$A$20</xm:f>
            <x14:dxf>
              <fill>
                <patternFill>
                  <bgColor rgb="FFF39C12"/>
                </patternFill>
              </fill>
            </x14:dxf>
          </x14:cfRule>
          <x14:cfRule type="cellIs" priority="160" operator="equal" id="{8B7F3A0B-F1CB-4C48-B1DD-9FB020094833}">
            <xm:f>Values!$A$19</xm:f>
            <x14:dxf>
              <fill>
                <patternFill>
                  <bgColor rgb="FFE67E22"/>
                </patternFill>
              </fill>
            </x14:dxf>
          </x14:cfRule>
          <x14:cfRule type="cellIs" priority="161" operator="equal" id="{A45C4282-D46A-401C-9DE5-4043F0E39012}">
            <xm:f>Values!$A$18</xm:f>
            <x14:dxf>
              <fill>
                <patternFill>
                  <bgColor rgb="FFE74C3C"/>
                </patternFill>
              </fill>
            </x14:dxf>
          </x14:cfRule>
          <xm:sqref>I21:I22 I27 I24</xm:sqref>
        </x14:conditionalFormatting>
        <x14:conditionalFormatting xmlns:xm="http://schemas.microsoft.com/office/excel/2006/main">
          <x14:cfRule type="cellIs" priority="153" operator="equal" id="{9991C59A-A97D-4CF4-9A28-89DC3E9E3E3A}">
            <xm:f>Values!$A$29</xm:f>
            <x14:dxf>
              <fill>
                <patternFill>
                  <bgColor rgb="FF27AE60"/>
                </patternFill>
              </fill>
            </x14:dxf>
          </x14:cfRule>
          <x14:cfRule type="cellIs" priority="155" operator="equal" id="{E4CE2749-20BE-4210-B349-7BAB8595783F}">
            <xm:f>Values!$A$27</xm:f>
            <x14:dxf>
              <fill>
                <patternFill>
                  <bgColor rgb="FFF39C12"/>
                </patternFill>
              </fill>
            </x14:dxf>
          </x14:cfRule>
          <x14:cfRule type="cellIs" priority="156" operator="equal" id="{1F9894B3-5858-4103-A229-219A32F3B386}">
            <xm:f>Values!$A$26</xm:f>
            <x14:dxf>
              <fill>
                <patternFill>
                  <bgColor rgb="FFE67E22"/>
                </patternFill>
              </fill>
            </x14:dxf>
          </x14:cfRule>
          <x14:cfRule type="cellIs" priority="157" operator="equal" id="{3672AA8E-EC42-4DC5-809D-D45E41FE485E}">
            <xm:f>Values!$A$25</xm:f>
            <x14:dxf>
              <fill>
                <patternFill>
                  <bgColor rgb="FFE74C3C"/>
                </patternFill>
              </fill>
            </x14:dxf>
          </x14:cfRule>
          <xm:sqref>J21:J22 J27 J24</xm:sqref>
        </x14:conditionalFormatting>
        <x14:conditionalFormatting xmlns:xm="http://schemas.microsoft.com/office/excel/2006/main">
          <x14:cfRule type="cellIs" priority="154" operator="equal" id="{7556E504-F748-46C1-941E-568257ADE9C1}">
            <xm:f>Values!$A$28</xm:f>
            <x14:dxf>
              <fill>
                <patternFill>
                  <bgColor rgb="FFF1C40F"/>
                </patternFill>
              </fill>
            </x14:dxf>
          </x14:cfRule>
          <xm:sqref>J21:J22 J27 J24</xm:sqref>
        </x14:conditionalFormatting>
        <x14:conditionalFormatting xmlns:xm="http://schemas.microsoft.com/office/excel/2006/main">
          <x14:cfRule type="cellIs" priority="146" operator="equal" id="{869F810F-017A-48F7-A64F-E8E6C3817D90}">
            <xm:f>Values!$A$8</xm:f>
            <x14:dxf>
              <fill>
                <patternFill>
                  <bgColor rgb="FF27AE60"/>
                </patternFill>
              </fill>
            </x14:dxf>
          </x14:cfRule>
          <x14:cfRule type="cellIs" priority="147" operator="equal" id="{16B310B9-A774-4F36-9F45-01B7243B8FFB}">
            <xm:f>Values!$A$7</xm:f>
            <x14:dxf>
              <fill>
                <patternFill>
                  <bgColor rgb="FFF1C40F"/>
                </patternFill>
              </fill>
            </x14:dxf>
          </x14:cfRule>
          <x14:cfRule type="cellIs" priority="148" operator="equal" id="{B052E2F7-F48E-4D0A-A086-5052A0944E13}">
            <xm:f>Values!$A$6</xm:f>
            <x14:dxf>
              <fill>
                <patternFill>
                  <bgColor rgb="FFF39C12"/>
                </patternFill>
              </fill>
            </x14:dxf>
          </x14:cfRule>
          <x14:cfRule type="cellIs" priority="149" operator="equal" id="{35A72A67-D222-41EF-8C5E-C81A976AF261}">
            <xm:f>Values!$A$5</xm:f>
            <x14:dxf>
              <fill>
                <patternFill>
                  <bgColor rgb="FFE67E22"/>
                </patternFill>
              </fill>
            </x14:dxf>
          </x14:cfRule>
          <x14:cfRule type="cellIs" priority="150" operator="equal" id="{D7E8F369-15A6-436D-8D02-E8745AE9BE7B}">
            <xm:f>Values!$A$4</xm:f>
            <x14:dxf>
              <fill>
                <patternFill>
                  <bgColor rgb="FFE74C3C"/>
                </patternFill>
              </fill>
            </x14:dxf>
          </x14:cfRule>
          <xm:sqref>G25</xm:sqref>
        </x14:conditionalFormatting>
        <x14:conditionalFormatting xmlns:xm="http://schemas.microsoft.com/office/excel/2006/main">
          <x14:cfRule type="cellIs" priority="131" operator="equal" id="{74939938-0DBC-4283-B509-4AC7DBF0C833}">
            <xm:f>Values!$A$15</xm:f>
            <x14:dxf>
              <fill>
                <patternFill>
                  <bgColor rgb="FF27AE60"/>
                </patternFill>
              </fill>
            </x14:dxf>
          </x14:cfRule>
          <x14:cfRule type="cellIs" priority="142" operator="equal" id="{60BC1358-B49B-4DDA-8BCC-AD95AB65C256}">
            <xm:f>Values!$A$14</xm:f>
            <x14:dxf>
              <fill>
                <patternFill>
                  <bgColor rgb="FFF1C40F"/>
                </patternFill>
              </fill>
            </x14:dxf>
          </x14:cfRule>
          <x14:cfRule type="cellIs" priority="143" operator="equal" id="{A8F45FE4-9DF8-4037-B1BC-20F100150E3A}">
            <xm:f>Values!$A$13</xm:f>
            <x14:dxf>
              <fill>
                <patternFill>
                  <bgColor rgb="FFF39C12"/>
                </patternFill>
              </fill>
            </x14:dxf>
          </x14:cfRule>
          <x14:cfRule type="cellIs" priority="144" operator="equal" id="{F3D52F7D-56B0-46C7-BAD8-4CDF80EFD612}">
            <xm:f>Values!$A$12</xm:f>
            <x14:dxf>
              <fill>
                <patternFill>
                  <bgColor rgb="FFE67E22"/>
                </patternFill>
              </fill>
            </x14:dxf>
          </x14:cfRule>
          <x14:cfRule type="cellIs" priority="145" operator="equal" id="{86FC4EC3-E3B0-42CD-9FB2-7AB588B2FE64}">
            <xm:f>Values!$A$11</xm:f>
            <x14:dxf>
              <fill>
                <patternFill>
                  <bgColor rgb="FFE74C3C"/>
                </patternFill>
              </fill>
            </x14:dxf>
          </x14:cfRule>
          <xm:sqref>H25</xm:sqref>
        </x14:conditionalFormatting>
        <x14:conditionalFormatting xmlns:xm="http://schemas.microsoft.com/office/excel/2006/main">
          <x14:cfRule type="cellIs" priority="132" operator="equal" id="{14607A3A-5E06-4268-8B84-8031D33F5220}">
            <xm:f>Values!$A$22</xm:f>
            <x14:dxf>
              <fill>
                <patternFill>
                  <bgColor rgb="FF27B060"/>
                </patternFill>
              </fill>
            </x14:dxf>
          </x14:cfRule>
          <x14:cfRule type="cellIs" priority="138" operator="equal" id="{6CB6AA84-F6E2-40BB-8F30-224AE308CCC6}">
            <xm:f>Values!$A$21</xm:f>
            <x14:dxf>
              <fill>
                <patternFill>
                  <bgColor rgb="FFF1C40F"/>
                </patternFill>
              </fill>
            </x14:dxf>
          </x14:cfRule>
          <x14:cfRule type="cellIs" priority="139" operator="equal" id="{4E57458B-13FA-42CC-8015-251D7DC5A72E}">
            <xm:f>Values!$A$20</xm:f>
            <x14:dxf>
              <fill>
                <patternFill>
                  <bgColor rgb="FFF39C12"/>
                </patternFill>
              </fill>
            </x14:dxf>
          </x14:cfRule>
          <x14:cfRule type="cellIs" priority="140" operator="equal" id="{D583189E-BCF8-4267-80BB-766354205CCD}">
            <xm:f>Values!$A$19</xm:f>
            <x14:dxf>
              <fill>
                <patternFill>
                  <bgColor rgb="FFE67E22"/>
                </patternFill>
              </fill>
            </x14:dxf>
          </x14:cfRule>
          <x14:cfRule type="cellIs" priority="141" operator="equal" id="{1CC6692B-3FDC-446B-B00E-27991985C110}">
            <xm:f>Values!$A$18</xm:f>
            <x14:dxf>
              <fill>
                <patternFill>
                  <bgColor rgb="FFE74C3C"/>
                </patternFill>
              </fill>
            </x14:dxf>
          </x14:cfRule>
          <xm:sqref>I25</xm:sqref>
        </x14:conditionalFormatting>
        <x14:conditionalFormatting xmlns:xm="http://schemas.microsoft.com/office/excel/2006/main">
          <x14:cfRule type="cellIs" priority="133" operator="equal" id="{5F3AA264-FFBC-44F2-80C1-1DA454D33262}">
            <xm:f>Values!$A$29</xm:f>
            <x14:dxf>
              <fill>
                <patternFill>
                  <bgColor rgb="FF27AE60"/>
                </patternFill>
              </fill>
            </x14:dxf>
          </x14:cfRule>
          <x14:cfRule type="cellIs" priority="135" operator="equal" id="{E4B73087-0FB2-4305-8365-D62705EDE7C4}">
            <xm:f>Values!$A$27</xm:f>
            <x14:dxf>
              <fill>
                <patternFill>
                  <bgColor rgb="FFF39C12"/>
                </patternFill>
              </fill>
            </x14:dxf>
          </x14:cfRule>
          <x14:cfRule type="cellIs" priority="136" operator="equal" id="{FADE1D24-7867-4C79-A2FE-A1BA66A891DA}">
            <xm:f>Values!$A$26</xm:f>
            <x14:dxf>
              <fill>
                <patternFill>
                  <bgColor rgb="FFE67E22"/>
                </patternFill>
              </fill>
            </x14:dxf>
          </x14:cfRule>
          <x14:cfRule type="cellIs" priority="137" operator="equal" id="{2A6FF309-EB58-4DBF-85B4-FA78B38681AC}">
            <xm:f>Values!$A$25</xm:f>
            <x14:dxf>
              <fill>
                <patternFill>
                  <bgColor rgb="FFE74C3C"/>
                </patternFill>
              </fill>
            </x14:dxf>
          </x14:cfRule>
          <xm:sqref>J25</xm:sqref>
        </x14:conditionalFormatting>
        <x14:conditionalFormatting xmlns:xm="http://schemas.microsoft.com/office/excel/2006/main">
          <x14:cfRule type="cellIs" priority="134" operator="equal" id="{A980DD3D-F6CF-46A6-8EF5-32E2F4F01168}">
            <xm:f>Values!$A$28</xm:f>
            <x14:dxf>
              <fill>
                <patternFill>
                  <bgColor rgb="FFF1C40F"/>
                </patternFill>
              </fill>
            </x14:dxf>
          </x14:cfRule>
          <xm:sqref>J25</xm:sqref>
        </x14:conditionalFormatting>
        <x14:conditionalFormatting xmlns:xm="http://schemas.microsoft.com/office/excel/2006/main">
          <x14:cfRule type="cellIs" priority="46" operator="equal" id="{FF33C449-4837-4B91-9930-40CCE4C87F7D}">
            <xm:f>Values!$A$8</xm:f>
            <x14:dxf>
              <fill>
                <patternFill>
                  <bgColor rgb="FF27AE60"/>
                </patternFill>
              </fill>
            </x14:dxf>
          </x14:cfRule>
          <x14:cfRule type="cellIs" priority="47" operator="equal" id="{FCDDCFB7-083B-42E9-A823-6B5DCA194A2E}">
            <xm:f>Values!$A$7</xm:f>
            <x14:dxf>
              <fill>
                <patternFill>
                  <bgColor rgb="FFF1C40F"/>
                </patternFill>
              </fill>
            </x14:dxf>
          </x14:cfRule>
          <x14:cfRule type="cellIs" priority="48" operator="equal" id="{FDD1A742-6049-45D5-8547-490B01F1156C}">
            <xm:f>Values!$A$6</xm:f>
            <x14:dxf>
              <fill>
                <patternFill>
                  <bgColor rgb="FFF39C12"/>
                </patternFill>
              </fill>
            </x14:dxf>
          </x14:cfRule>
          <x14:cfRule type="cellIs" priority="49" operator="equal" id="{36EFF68A-CC7D-49CB-B3C2-569DDEEAC957}">
            <xm:f>Values!$A$5</xm:f>
            <x14:dxf>
              <fill>
                <patternFill>
                  <bgColor rgb="FFE67E22"/>
                </patternFill>
              </fill>
            </x14:dxf>
          </x14:cfRule>
          <x14:cfRule type="cellIs" priority="50" operator="equal" id="{112714A2-6178-43FB-9A4C-4C8268C52A82}">
            <xm:f>Values!$A$4</xm:f>
            <x14:dxf>
              <fill>
                <patternFill>
                  <bgColor rgb="FFE74C3C"/>
                </patternFill>
              </fill>
            </x14:dxf>
          </x14:cfRule>
          <xm:sqref>G28:G29</xm:sqref>
        </x14:conditionalFormatting>
        <x14:conditionalFormatting xmlns:xm="http://schemas.microsoft.com/office/excel/2006/main">
          <x14:cfRule type="cellIs" priority="31" operator="equal" id="{684095EF-2C6A-4F85-ABDF-73F827B05AD6}">
            <xm:f>Values!$A$15</xm:f>
            <x14:dxf>
              <fill>
                <patternFill>
                  <bgColor rgb="FF27AE60"/>
                </patternFill>
              </fill>
            </x14:dxf>
          </x14:cfRule>
          <x14:cfRule type="cellIs" priority="42" operator="equal" id="{823D0DA5-389D-4835-8662-F72DA92FFA56}">
            <xm:f>Values!$A$14</xm:f>
            <x14:dxf>
              <fill>
                <patternFill>
                  <bgColor rgb="FFF1C40F"/>
                </patternFill>
              </fill>
            </x14:dxf>
          </x14:cfRule>
          <x14:cfRule type="cellIs" priority="43" operator="equal" id="{816CCA5E-435B-4FBB-8176-166C15FF08F0}">
            <xm:f>Values!$A$13</xm:f>
            <x14:dxf>
              <fill>
                <patternFill>
                  <bgColor rgb="FFF39C12"/>
                </patternFill>
              </fill>
            </x14:dxf>
          </x14:cfRule>
          <x14:cfRule type="cellIs" priority="44" operator="equal" id="{71F2D904-CCE4-4AD2-BE6B-82E19F3E3705}">
            <xm:f>Values!$A$12</xm:f>
            <x14:dxf>
              <fill>
                <patternFill>
                  <bgColor rgb="FFE67E22"/>
                </patternFill>
              </fill>
            </x14:dxf>
          </x14:cfRule>
          <x14:cfRule type="cellIs" priority="45" operator="equal" id="{C90628B1-FD0B-4A42-B0B5-97EE421D5D33}">
            <xm:f>Values!$A$11</xm:f>
            <x14:dxf>
              <fill>
                <patternFill>
                  <bgColor rgb="FFE74C3C"/>
                </patternFill>
              </fill>
            </x14:dxf>
          </x14:cfRule>
          <xm:sqref>H28:H29</xm:sqref>
        </x14:conditionalFormatting>
        <x14:conditionalFormatting xmlns:xm="http://schemas.microsoft.com/office/excel/2006/main">
          <x14:cfRule type="cellIs" priority="32" operator="equal" id="{39D1B9CB-CE2A-4AB3-9AE2-FA23541FD64E}">
            <xm:f>Values!$A$22</xm:f>
            <x14:dxf>
              <fill>
                <patternFill>
                  <bgColor rgb="FF27B060"/>
                </patternFill>
              </fill>
            </x14:dxf>
          </x14:cfRule>
          <x14:cfRule type="cellIs" priority="38" operator="equal" id="{3CF13974-D972-4C3B-B63B-6D95FD59233C}">
            <xm:f>Values!$A$21</xm:f>
            <x14:dxf>
              <fill>
                <patternFill>
                  <bgColor rgb="FFF1C40F"/>
                </patternFill>
              </fill>
            </x14:dxf>
          </x14:cfRule>
          <x14:cfRule type="cellIs" priority="39" operator="equal" id="{6E003C56-26D3-4749-BFF2-ACE5AD88A522}">
            <xm:f>Values!$A$20</xm:f>
            <x14:dxf>
              <fill>
                <patternFill>
                  <bgColor rgb="FFF39C12"/>
                </patternFill>
              </fill>
            </x14:dxf>
          </x14:cfRule>
          <x14:cfRule type="cellIs" priority="40" operator="equal" id="{1F9E65FF-F133-40E8-81EE-BB6E9A15DB56}">
            <xm:f>Values!$A$19</xm:f>
            <x14:dxf>
              <fill>
                <patternFill>
                  <bgColor rgb="FFE67E22"/>
                </patternFill>
              </fill>
            </x14:dxf>
          </x14:cfRule>
          <x14:cfRule type="cellIs" priority="41" operator="equal" id="{9EE584B4-EA85-4FC4-BAAD-23284A6A16D1}">
            <xm:f>Values!$A$18</xm:f>
            <x14:dxf>
              <fill>
                <patternFill>
                  <bgColor rgb="FFE74C3C"/>
                </patternFill>
              </fill>
            </x14:dxf>
          </x14:cfRule>
          <xm:sqref>I28:I29</xm:sqref>
        </x14:conditionalFormatting>
        <x14:conditionalFormatting xmlns:xm="http://schemas.microsoft.com/office/excel/2006/main">
          <x14:cfRule type="cellIs" priority="33" operator="equal" id="{333DEBCA-2B95-461A-93F3-9A0191A19310}">
            <xm:f>Values!$A$29</xm:f>
            <x14:dxf>
              <fill>
                <patternFill>
                  <bgColor rgb="FF27AE60"/>
                </patternFill>
              </fill>
            </x14:dxf>
          </x14:cfRule>
          <x14:cfRule type="cellIs" priority="35" operator="equal" id="{C6B26296-D7BA-49FA-8754-3442AF7199FE}">
            <xm:f>Values!$A$27</xm:f>
            <x14:dxf>
              <fill>
                <patternFill>
                  <bgColor rgb="FFF39C12"/>
                </patternFill>
              </fill>
            </x14:dxf>
          </x14:cfRule>
          <x14:cfRule type="cellIs" priority="36" operator="equal" id="{16EAE1F1-F67E-4262-966C-5454379A258A}">
            <xm:f>Values!$A$26</xm:f>
            <x14:dxf>
              <fill>
                <patternFill>
                  <bgColor rgb="FFE67E22"/>
                </patternFill>
              </fill>
            </x14:dxf>
          </x14:cfRule>
          <x14:cfRule type="cellIs" priority="37" operator="equal" id="{8C9E52B2-B1F4-45C1-8253-6C48239774ED}">
            <xm:f>Values!$A$25</xm:f>
            <x14:dxf>
              <fill>
                <patternFill>
                  <bgColor rgb="FFE74C3C"/>
                </patternFill>
              </fill>
            </x14:dxf>
          </x14:cfRule>
          <xm:sqref>J28:J29</xm:sqref>
        </x14:conditionalFormatting>
        <x14:conditionalFormatting xmlns:xm="http://schemas.microsoft.com/office/excel/2006/main">
          <x14:cfRule type="cellIs" priority="34" operator="equal" id="{5F3C6199-4345-4A1D-80CF-78429B98D7B5}">
            <xm:f>Values!$A$28</xm:f>
            <x14:dxf>
              <fill>
                <patternFill>
                  <bgColor rgb="FFF1C40F"/>
                </patternFill>
              </fill>
            </x14:dxf>
          </x14:cfRule>
          <xm:sqref>J28:J29</xm:sqref>
        </x14:conditionalFormatting>
        <x14:conditionalFormatting xmlns:xm="http://schemas.microsoft.com/office/excel/2006/main">
          <x14:cfRule type="cellIs" priority="6" operator="equal" id="{6E56B340-9C92-481C-9FA4-CF1D1934196D}">
            <xm:f>Values!$A$22</xm:f>
            <x14:dxf>
              <fill>
                <patternFill>
                  <bgColor rgb="FF27B060"/>
                </patternFill>
              </fill>
            </x14:dxf>
          </x14:cfRule>
          <x14:cfRule type="cellIs" priority="7" operator="equal" id="{2814F43D-8C6B-49BD-A062-E33D2B8F4E31}">
            <xm:f>Values!$A$21</xm:f>
            <x14:dxf>
              <fill>
                <patternFill>
                  <bgColor rgb="FFF1C40F"/>
                </patternFill>
              </fill>
            </x14:dxf>
          </x14:cfRule>
          <x14:cfRule type="cellIs" priority="8" operator="equal" id="{2CDA5CAB-8EA7-4DB4-A343-ED849FB05294}">
            <xm:f>Values!$A$20</xm:f>
            <x14:dxf>
              <fill>
                <patternFill>
                  <bgColor rgb="FFF39C12"/>
                </patternFill>
              </fill>
            </x14:dxf>
          </x14:cfRule>
          <x14:cfRule type="cellIs" priority="9" operator="equal" id="{534FCEAE-C430-4F67-A00C-F0DB8237E6DE}">
            <xm:f>Values!$A$19</xm:f>
            <x14:dxf>
              <fill>
                <patternFill>
                  <bgColor rgb="FFE67E22"/>
                </patternFill>
              </fill>
            </x14:dxf>
          </x14:cfRule>
          <x14:cfRule type="cellIs" priority="10" operator="equal" id="{ADE0E152-A266-4EB6-BDF9-5ED256DF8452}">
            <xm:f>Values!$A$18</xm:f>
            <x14:dxf>
              <fill>
                <patternFill>
                  <bgColor rgb="FFE74C3C"/>
                </patternFill>
              </fill>
            </x14:dxf>
          </x14:cfRule>
          <xm:sqref>I26</xm:sqref>
        </x14:conditionalFormatting>
        <x14:conditionalFormatting xmlns:xm="http://schemas.microsoft.com/office/excel/2006/main">
          <x14:cfRule type="cellIs" priority="21" operator="equal" id="{190824C2-E1D5-465A-86F3-70721836098B}">
            <xm:f>Values!$A$29</xm:f>
            <x14:dxf>
              <fill>
                <patternFill>
                  <bgColor rgb="FF27AE60"/>
                </patternFill>
              </fill>
            </x14:dxf>
          </x14:cfRule>
          <x14:cfRule type="cellIs" priority="23" operator="equal" id="{677658B4-161D-4F55-B384-799E50AA095F}">
            <xm:f>Values!$A$27</xm:f>
            <x14:dxf>
              <fill>
                <patternFill>
                  <bgColor rgb="FFF39C12"/>
                </patternFill>
              </fill>
            </x14:dxf>
          </x14:cfRule>
          <x14:cfRule type="cellIs" priority="24" operator="equal" id="{55F0128C-5F31-4BF7-A4B9-3D27659E87EF}">
            <xm:f>Values!$A$26</xm:f>
            <x14:dxf>
              <fill>
                <patternFill>
                  <bgColor rgb="FFE67E22"/>
                </patternFill>
              </fill>
            </x14:dxf>
          </x14:cfRule>
          <x14:cfRule type="cellIs" priority="25" operator="equal" id="{EDB82051-41A5-43D1-8E07-8C9D11120CC0}">
            <xm:f>Values!$A$25</xm:f>
            <x14:dxf>
              <fill>
                <patternFill>
                  <bgColor rgb="FFE74C3C"/>
                </patternFill>
              </fill>
            </x14:dxf>
          </x14:cfRule>
          <xm:sqref>J23</xm:sqref>
        </x14:conditionalFormatting>
        <x14:conditionalFormatting xmlns:xm="http://schemas.microsoft.com/office/excel/2006/main">
          <x14:cfRule type="cellIs" priority="22" operator="equal" id="{BBCDD3DF-2AFA-4F2C-A1E6-387A01A12D6D}">
            <xm:f>Values!$A$28</xm:f>
            <x14:dxf>
              <fill>
                <patternFill>
                  <bgColor rgb="FFF1C40F"/>
                </patternFill>
              </fill>
            </x14:dxf>
          </x14:cfRule>
          <xm:sqref>J23</xm:sqref>
        </x14:conditionalFormatting>
        <x14:conditionalFormatting xmlns:xm="http://schemas.microsoft.com/office/excel/2006/main">
          <x14:cfRule type="cellIs" priority="16" operator="equal" id="{C0E0D7BC-ED9E-4D35-82CC-FE6C369C0452}">
            <xm:f>Values!$A$22</xm:f>
            <x14:dxf>
              <fill>
                <patternFill>
                  <bgColor rgb="FF27B060"/>
                </patternFill>
              </fill>
            </x14:dxf>
          </x14:cfRule>
          <x14:cfRule type="cellIs" priority="17" operator="equal" id="{B9D72DE4-9FA3-4C7E-89C0-74ACBA2212A7}">
            <xm:f>Values!$A$21</xm:f>
            <x14:dxf>
              <fill>
                <patternFill>
                  <bgColor rgb="FFF1C40F"/>
                </patternFill>
              </fill>
            </x14:dxf>
          </x14:cfRule>
          <x14:cfRule type="cellIs" priority="18" operator="equal" id="{4F8299E2-43A9-41E0-9C7C-2B0EFB924768}">
            <xm:f>Values!$A$20</xm:f>
            <x14:dxf>
              <fill>
                <patternFill>
                  <bgColor rgb="FFF39C12"/>
                </patternFill>
              </fill>
            </x14:dxf>
          </x14:cfRule>
          <x14:cfRule type="cellIs" priority="19" operator="equal" id="{2F0ABE9D-8918-4C3D-AE9C-A46434B802DF}">
            <xm:f>Values!$A$19</xm:f>
            <x14:dxf>
              <fill>
                <patternFill>
                  <bgColor rgb="FFE67E22"/>
                </patternFill>
              </fill>
            </x14:dxf>
          </x14:cfRule>
          <x14:cfRule type="cellIs" priority="20" operator="equal" id="{C731D0BB-F5AB-463E-9DB1-728F2F70F405}">
            <xm:f>Values!$A$18</xm:f>
            <x14:dxf>
              <fill>
                <patternFill>
                  <bgColor rgb="FFE74C3C"/>
                </patternFill>
              </fill>
            </x14:dxf>
          </x14:cfRule>
          <xm:sqref>I23</xm:sqref>
        </x14:conditionalFormatting>
        <x14:conditionalFormatting xmlns:xm="http://schemas.microsoft.com/office/excel/2006/main">
          <x14:cfRule type="cellIs" priority="1" operator="equal" id="{50C248B6-51B5-404C-85E0-128B11ED5916}">
            <xm:f>Values!$A$29</xm:f>
            <x14:dxf>
              <fill>
                <patternFill>
                  <bgColor rgb="FF27AE60"/>
                </patternFill>
              </fill>
            </x14:dxf>
          </x14:cfRule>
          <x14:cfRule type="cellIs" priority="3" operator="equal" id="{01BB7FCD-9C3D-4D24-84DB-BF1EA808CBA0}">
            <xm:f>Values!$A$27</xm:f>
            <x14:dxf>
              <fill>
                <patternFill>
                  <bgColor rgb="FFF39C12"/>
                </patternFill>
              </fill>
            </x14:dxf>
          </x14:cfRule>
          <x14:cfRule type="cellIs" priority="4" operator="equal" id="{4D39C643-840D-4E21-8710-21DBFE50761B}">
            <xm:f>Values!$A$26</xm:f>
            <x14:dxf>
              <fill>
                <patternFill>
                  <bgColor rgb="FFE67E22"/>
                </patternFill>
              </fill>
            </x14:dxf>
          </x14:cfRule>
          <x14:cfRule type="cellIs" priority="5" operator="equal" id="{F4D411C2-AD5F-47AB-B9C9-4CDFFCA61EE0}">
            <xm:f>Values!$A$25</xm:f>
            <x14:dxf>
              <fill>
                <patternFill>
                  <bgColor rgb="FFE74C3C"/>
                </patternFill>
              </fill>
            </x14:dxf>
          </x14:cfRule>
          <xm:sqref>J26</xm:sqref>
        </x14:conditionalFormatting>
        <x14:conditionalFormatting xmlns:xm="http://schemas.microsoft.com/office/excel/2006/main">
          <x14:cfRule type="cellIs" priority="2" operator="equal" id="{807CB348-EF2E-41C9-AFCB-4979B6CF3E8E}">
            <xm:f>Values!$A$28</xm:f>
            <x14:dxf>
              <fill>
                <patternFill>
                  <bgColor rgb="FFF1C40F"/>
                </patternFill>
              </fill>
            </x14:dxf>
          </x14:cfRule>
          <xm:sqref>J26</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J21:J29</xm:sqref>
        </x14:dataValidation>
        <x14:dataValidation type="list" allowBlank="1" showInputMessage="1" showErrorMessage="1">
          <x14:formula1>
            <xm:f>Values!$A$18:$A$22</xm:f>
          </x14:formula1>
          <xm:sqref>I21:I29</xm:sqref>
        </x14:dataValidation>
        <x14:dataValidation type="list" allowBlank="1" showInputMessage="1" showErrorMessage="1">
          <x14:formula1>
            <xm:f>Values!$A$11:$A$15</xm:f>
          </x14:formula1>
          <xm:sqref>H21:H29</xm:sqref>
        </x14:dataValidation>
        <x14:dataValidation type="list" allowBlank="1" showInputMessage="1" showErrorMessage="1">
          <x14:formula1>
            <xm:f>Values!$A$4:$A$8</xm:f>
          </x14:formula1>
          <xm:sqref>G21:G29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U34"/>
  <sheetViews>
    <sheetView topLeftCell="F22" zoomScale="60" zoomScaleNormal="60" workbookViewId="0">
      <selection activeCell="M24" sqref="M24"/>
    </sheetView>
  </sheetViews>
  <sheetFormatPr defaultColWidth="8.6640625" defaultRowHeight="14.4"/>
  <cols>
    <col min="1" max="1" width="8.6640625" style="3"/>
    <col min="2" max="2" width="33.6640625" style="3" customWidth="1"/>
    <col min="3" max="3" width="39.44140625" style="3" customWidth="1"/>
    <col min="4" max="4" width="82.33203125" style="3" customWidth="1"/>
    <col min="5" max="5" width="19.6640625" style="4" bestFit="1" customWidth="1"/>
    <col min="6" max="6" width="42" style="3" bestFit="1" customWidth="1"/>
    <col min="7" max="7" width="20.6640625" style="3" bestFit="1" customWidth="1"/>
    <col min="8" max="8" width="26.6640625" style="3" bestFit="1" customWidth="1"/>
    <col min="9" max="9" width="25" style="3" bestFit="1" customWidth="1"/>
    <col min="10" max="10" width="26.5546875" style="3" bestFit="1" customWidth="1"/>
    <col min="11" max="14" width="8.6640625" style="3" customWidth="1"/>
    <col min="15" max="15" width="13.44140625" style="3" bestFit="1" customWidth="1"/>
    <col min="16" max="16" width="34.44140625" style="3" customWidth="1"/>
    <col min="17" max="17" width="29.44140625" style="3" bestFit="1" customWidth="1"/>
    <col min="18" max="18" width="5.88671875" style="3" customWidth="1"/>
    <col min="19" max="19" width="20.88671875" style="3" bestFit="1" customWidth="1"/>
    <col min="20" max="20" width="19.88671875" style="3" bestFit="1" customWidth="1"/>
    <col min="21" max="21" width="112.33203125" style="3" customWidth="1"/>
    <col min="22" max="16384" width="8.6640625" style="3"/>
  </cols>
  <sheetData>
    <row r="1" spans="1:10" ht="59.7" customHeight="1">
      <c r="A1" s="64" t="s">
        <v>694</v>
      </c>
      <c r="B1" s="64"/>
      <c r="C1" s="64"/>
      <c r="D1" s="64"/>
      <c r="E1" s="64"/>
      <c r="F1" s="64"/>
      <c r="G1" s="64"/>
      <c r="H1" s="64"/>
      <c r="I1" s="64"/>
      <c r="J1" s="64"/>
    </row>
    <row r="3" spans="1:10">
      <c r="E3" s="3"/>
    </row>
    <row r="4" spans="1:10">
      <c r="E4" s="3"/>
    </row>
    <row r="5" spans="1:10">
      <c r="E5" s="23" t="s">
        <v>96</v>
      </c>
      <c r="F5" s="31">
        <f>H30</f>
        <v>0</v>
      </c>
    </row>
    <row r="6" spans="1:10">
      <c r="E6" s="3"/>
    </row>
    <row r="7" spans="1:10">
      <c r="E7" s="29" t="s">
        <v>95</v>
      </c>
      <c r="F7" s="30">
        <f>I30</f>
        <v>1</v>
      </c>
    </row>
    <row r="11" spans="1:10">
      <c r="E11" s="4" t="s">
        <v>493</v>
      </c>
      <c r="F11" s="3" t="s">
        <v>695</v>
      </c>
    </row>
    <row r="20" spans="1:21" s="28" customFormat="1" ht="28.8">
      <c r="A20" s="24" t="s">
        <v>0</v>
      </c>
      <c r="B20" s="27" t="s">
        <v>761</v>
      </c>
      <c r="C20" s="27" t="s">
        <v>760</v>
      </c>
      <c r="D20" s="24" t="s">
        <v>489</v>
      </c>
      <c r="E20" s="24" t="s">
        <v>758</v>
      </c>
      <c r="F20" s="24" t="s">
        <v>628</v>
      </c>
      <c r="G20" s="24" t="s">
        <v>69</v>
      </c>
      <c r="H20" s="24" t="s">
        <v>70</v>
      </c>
      <c r="I20" s="27" t="s">
        <v>94</v>
      </c>
      <c r="J20" s="24" t="s">
        <v>72</v>
      </c>
      <c r="O20" s="24" t="s">
        <v>186</v>
      </c>
      <c r="S20" s="24" t="s">
        <v>234</v>
      </c>
    </row>
    <row r="21" spans="1:21" ht="409.6">
      <c r="A21" s="13" t="s">
        <v>698</v>
      </c>
      <c r="B21" s="35" t="s">
        <v>696</v>
      </c>
      <c r="C21" s="35" t="s">
        <v>697</v>
      </c>
      <c r="D21" s="21" t="s">
        <v>699</v>
      </c>
      <c r="E21" s="5" t="s">
        <v>488</v>
      </c>
      <c r="F21" s="4"/>
      <c r="G21" s="6" t="s">
        <v>45</v>
      </c>
      <c r="H21" s="6" t="s">
        <v>51</v>
      </c>
      <c r="I21" s="6" t="s">
        <v>56</v>
      </c>
      <c r="J21" s="6" t="s">
        <v>61</v>
      </c>
      <c r="K21" s="16">
        <f>IF(G21="No Policy",0,IF(G21="Informal Policy",0.25,IF(G21="Partial Written Policy",0.5,IF(G21="Written Policy",0.75,IF(G21="Approved Written Policy",1,"INVALID")))))</f>
        <v>0</v>
      </c>
      <c r="L21" s="16">
        <f>IF(H21="Not Implemented",0,IF(H21="Parts of Policy Implemented",0.25,IF(H21="Implemented on Some Systems",0.5,IF(H21="Implemented on Most Systems",0.75,IF(H21="Implemented on All Systems",1,"INVALID")))))</f>
        <v>0</v>
      </c>
      <c r="M21" s="16"/>
      <c r="N21" s="16"/>
      <c r="O21" s="2"/>
      <c r="S21" s="39" t="s">
        <v>231</v>
      </c>
      <c r="T21" s="41" t="s">
        <v>236</v>
      </c>
      <c r="U21" s="40" t="s">
        <v>237</v>
      </c>
    </row>
    <row r="22" spans="1:21" ht="115.2">
      <c r="A22" s="13" t="s">
        <v>700</v>
      </c>
      <c r="B22" s="35" t="s">
        <v>696</v>
      </c>
      <c r="C22" s="35" t="s">
        <v>701</v>
      </c>
      <c r="D22" s="21" t="s">
        <v>702</v>
      </c>
      <c r="E22" s="5" t="s">
        <v>488</v>
      </c>
      <c r="F22" s="4"/>
      <c r="G22" s="6" t="s">
        <v>45</v>
      </c>
      <c r="H22" s="6" t="s">
        <v>51</v>
      </c>
      <c r="I22" s="6" t="s">
        <v>56</v>
      </c>
      <c r="J22" s="6" t="s">
        <v>61</v>
      </c>
      <c r="K22" s="16">
        <f t="shared" ref="K22:K24" si="0">IF(G22="No Policy",0,IF(G22="Informal Policy",0.25,IF(G22="Partial Written Policy",0.5,IF(G22="Written Policy",0.75,IF(G22="Approved Written Policy",1,"INVALID")))))</f>
        <v>0</v>
      </c>
      <c r="L22" s="16">
        <f t="shared" ref="L22:L24" si="1">IF(H22="Not Implemented",0,IF(H22="Parts of Policy Implemented",0.25,IF(H22="Implemented on Some Systems",0.5,IF(H22="Implemented on Most Systems",0.75,IF(H22="Implemented on All Systems",1,"INVALID")))))</f>
        <v>0</v>
      </c>
      <c r="M22" s="16"/>
      <c r="N22" s="16"/>
      <c r="O22" s="2"/>
      <c r="S22" s="39" t="s">
        <v>231</v>
      </c>
      <c r="T22" s="41" t="s">
        <v>238</v>
      </c>
      <c r="U22" s="40" t="s">
        <v>239</v>
      </c>
    </row>
    <row r="23" spans="1:21" ht="403.2">
      <c r="A23" s="13" t="s">
        <v>700</v>
      </c>
      <c r="B23" s="35" t="s">
        <v>696</v>
      </c>
      <c r="C23" s="35" t="s">
        <v>701</v>
      </c>
      <c r="D23" s="21" t="s">
        <v>703</v>
      </c>
      <c r="E23" s="5" t="s">
        <v>490</v>
      </c>
      <c r="F23" s="4"/>
      <c r="G23" s="6" t="s">
        <v>45</v>
      </c>
      <c r="H23" s="6" t="s">
        <v>51</v>
      </c>
      <c r="I23" s="6" t="s">
        <v>56</v>
      </c>
      <c r="J23" s="6" t="s">
        <v>61</v>
      </c>
      <c r="K23" s="16">
        <f t="shared" si="0"/>
        <v>0</v>
      </c>
      <c r="L23" s="16">
        <f t="shared" si="1"/>
        <v>0</v>
      </c>
      <c r="M23" s="16">
        <f t="shared" ref="M23:M24" si="2">IF(I23="Not Automated",0,IF(I23="Parts of Policy Automated",0.25,IF(I23="Automated on Some Systems",0.5,IF(I23="Automated on Most Systems",0.75,IF(I23="Automated on All Systems",1,"INVALID")))))</f>
        <v>0</v>
      </c>
      <c r="N23" s="16">
        <f t="shared" ref="N23:N24" si="3">IF(J23="Not Reported",0,IF(J23="Parts of Policy Reported",0.25,IF(J23="Reported on Some Systems",0.5,IF(J23="Reported on Most Systems",0.75,IF(J23="Reported on All Systems",1,"INVALID")))))</f>
        <v>0</v>
      </c>
      <c r="O23" s="2"/>
      <c r="S23" s="39" t="s">
        <v>240</v>
      </c>
      <c r="T23" s="41" t="s">
        <v>241</v>
      </c>
      <c r="U23" s="40" t="s">
        <v>242</v>
      </c>
    </row>
    <row r="24" spans="1:21" ht="230.4">
      <c r="A24" s="13" t="s">
        <v>700</v>
      </c>
      <c r="B24" s="35" t="s">
        <v>696</v>
      </c>
      <c r="C24" s="35" t="s">
        <v>701</v>
      </c>
      <c r="D24" s="21" t="s">
        <v>704</v>
      </c>
      <c r="E24" s="5" t="s">
        <v>491</v>
      </c>
      <c r="F24" s="4"/>
      <c r="G24" s="6" t="s">
        <v>45</v>
      </c>
      <c r="H24" s="6" t="s">
        <v>51</v>
      </c>
      <c r="I24" s="6" t="s">
        <v>56</v>
      </c>
      <c r="J24" s="6" t="s">
        <v>61</v>
      </c>
      <c r="K24" s="16">
        <f t="shared" si="0"/>
        <v>0</v>
      </c>
      <c r="L24" s="16">
        <f t="shared" si="1"/>
        <v>0</v>
      </c>
      <c r="M24" s="16">
        <f t="shared" si="2"/>
        <v>0</v>
      </c>
      <c r="N24" s="16">
        <f t="shared" si="3"/>
        <v>0</v>
      </c>
      <c r="O24" s="2">
        <v>2</v>
      </c>
      <c r="P24" s="3" t="s">
        <v>192</v>
      </c>
      <c r="Q24" s="3" t="s">
        <v>193</v>
      </c>
      <c r="S24" s="39" t="s">
        <v>231</v>
      </c>
      <c r="T24" s="41" t="s">
        <v>243</v>
      </c>
      <c r="U24" s="40" t="s">
        <v>244</v>
      </c>
    </row>
    <row r="25" spans="1:21">
      <c r="O25" s="2">
        <f>AVERAGE(O21:O24)</f>
        <v>2</v>
      </c>
    </row>
    <row r="26" spans="1:21">
      <c r="F26" s="2" t="s">
        <v>17</v>
      </c>
      <c r="H26" s="17">
        <f>AVERAGE(K21:K24)</f>
        <v>0</v>
      </c>
      <c r="I26" s="17">
        <f>1-H26</f>
        <v>1</v>
      </c>
      <c r="P26" s="36" t="s">
        <v>428</v>
      </c>
    </row>
    <row r="27" spans="1:21">
      <c r="F27" s="5" t="s">
        <v>3</v>
      </c>
      <c r="G27" s="5"/>
      <c r="H27" s="17">
        <f>AVERAGE(L21:L24)</f>
        <v>0</v>
      </c>
      <c r="I27" s="17">
        <f>1-H27</f>
        <v>1</v>
      </c>
      <c r="P27" s="5" t="s">
        <v>17</v>
      </c>
      <c r="R27" s="17" t="e">
        <f xml:space="preserve"> AVERAGE(#REF!,#REF!)</f>
        <v>#REF!</v>
      </c>
      <c r="S27" s="17" t="e">
        <f>1-R27</f>
        <v>#REF!</v>
      </c>
    </row>
    <row r="28" spans="1:21">
      <c r="F28" s="5" t="s">
        <v>4</v>
      </c>
      <c r="G28" s="5"/>
      <c r="H28" s="17">
        <f>AVERAGE(M21:M24)</f>
        <v>0</v>
      </c>
      <c r="I28" s="17">
        <f>1-H28</f>
        <v>1</v>
      </c>
      <c r="P28" s="5" t="s">
        <v>3</v>
      </c>
      <c r="Q28" s="5"/>
      <c r="R28" s="17" t="e">
        <f xml:space="preserve"> AVERAGE(#REF!,#REF!)</f>
        <v>#REF!</v>
      </c>
      <c r="S28" s="17" t="e">
        <f>1-R28</f>
        <v>#REF!</v>
      </c>
    </row>
    <row r="29" spans="1:21">
      <c r="F29" s="5" t="s">
        <v>5</v>
      </c>
      <c r="G29" s="5"/>
      <c r="H29" s="17">
        <f>AVERAGE(N21:N24)</f>
        <v>0</v>
      </c>
      <c r="I29" s="17">
        <f>1-H29</f>
        <v>1</v>
      </c>
      <c r="P29" s="5" t="s">
        <v>4</v>
      </c>
      <c r="Q29" s="5"/>
      <c r="R29" s="17" t="e">
        <f xml:space="preserve"> AVERAGE(#REF!,#REF!)</f>
        <v>#REF!</v>
      </c>
      <c r="S29" s="17" t="e">
        <f>1-R29</f>
        <v>#REF!</v>
      </c>
    </row>
    <row r="30" spans="1:21">
      <c r="F30" s="5" t="s">
        <v>6</v>
      </c>
      <c r="G30" s="5"/>
      <c r="H30" s="17">
        <f>AVERAGE(H26:H29)</f>
        <v>0</v>
      </c>
      <c r="I30" s="17">
        <f>1-H30</f>
        <v>1</v>
      </c>
      <c r="P30" s="5" t="s">
        <v>5</v>
      </c>
      <c r="Q30" s="5"/>
      <c r="R30" s="17" t="e">
        <f xml:space="preserve"> AVERAGE(#REF!,#REF!)</f>
        <v>#REF!</v>
      </c>
      <c r="S30" s="17" t="e">
        <f>1-R30</f>
        <v>#REF!</v>
      </c>
    </row>
    <row r="31" spans="1:21">
      <c r="P31" s="5" t="s">
        <v>6</v>
      </c>
      <c r="Q31" s="5"/>
      <c r="R31" s="17" t="e">
        <f>AVERAGE(R27:R30)</f>
        <v>#REF!</v>
      </c>
      <c r="S31" s="17" t="e">
        <f>1-R31</f>
        <v>#REF!</v>
      </c>
    </row>
    <row r="32" spans="1:21" ht="30" customHeight="1">
      <c r="A32" s="68" t="s">
        <v>43</v>
      </c>
      <c r="B32" s="68"/>
      <c r="C32" s="68"/>
      <c r="D32" s="68"/>
      <c r="E32" s="68"/>
      <c r="F32" s="68"/>
      <c r="G32" s="68"/>
      <c r="H32" s="68"/>
      <c r="I32" s="68"/>
      <c r="J32" s="68"/>
      <c r="K32" s="68"/>
      <c r="L32" s="68"/>
      <c r="M32" s="68"/>
      <c r="N32" s="68"/>
      <c r="O32" s="68"/>
      <c r="P32" s="68"/>
    </row>
    <row r="33" spans="19:21">
      <c r="S33" s="39"/>
      <c r="T33" s="39"/>
      <c r="U33" s="40"/>
    </row>
    <row r="34" spans="19:21" ht="28.8">
      <c r="S34" s="39" t="s">
        <v>292</v>
      </c>
      <c r="T34" s="39" t="s">
        <v>316</v>
      </c>
      <c r="U34" s="40" t="s">
        <v>438</v>
      </c>
    </row>
  </sheetData>
  <mergeCells count="2">
    <mergeCell ref="A1:J1"/>
    <mergeCell ref="A32:P32"/>
  </mergeCells>
  <hyperlinks>
    <hyperlink ref="A32" r:id="rId1" display="http://creativecommons.org/licenses/by-sa/4.0/"/>
  </hyperlinks>
  <pageMargins left="0.7" right="0.7" top="0.75" bottom="0.75" header="0.3" footer="0.3"/>
  <pageSetup scale="20"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76" operator="equal" id="{842FC08D-961C-4FD7-87A4-9EE4382D0B87}">
            <xm:f>Values!$A$8</xm:f>
            <x14:dxf>
              <fill>
                <patternFill>
                  <bgColor rgb="FF27AE60"/>
                </patternFill>
              </fill>
            </x14:dxf>
          </x14:cfRule>
          <x14:cfRule type="cellIs" priority="77" operator="equal" id="{9773B37C-60DE-4113-B0A0-14376D18E1E7}">
            <xm:f>Values!$A$7</xm:f>
            <x14:dxf>
              <fill>
                <patternFill>
                  <bgColor rgb="FFF1C40F"/>
                </patternFill>
              </fill>
            </x14:dxf>
          </x14:cfRule>
          <x14:cfRule type="cellIs" priority="78" operator="equal" id="{57FD1D38-6C87-4A22-8574-F02D16F05664}">
            <xm:f>Values!$A$6</xm:f>
            <x14:dxf>
              <fill>
                <patternFill>
                  <bgColor rgb="FFF39C12"/>
                </patternFill>
              </fill>
            </x14:dxf>
          </x14:cfRule>
          <x14:cfRule type="cellIs" priority="79" operator="equal" id="{6A2623F4-CC08-4E30-817A-3928A3D7F677}">
            <xm:f>Values!$A$5</xm:f>
            <x14:dxf>
              <fill>
                <patternFill>
                  <bgColor rgb="FFE67E22"/>
                </patternFill>
              </fill>
            </x14:dxf>
          </x14:cfRule>
          <x14:cfRule type="cellIs" priority="80" operator="equal" id="{89982224-261B-429B-943F-AEB292D24B18}">
            <xm:f>Values!$A$4</xm:f>
            <x14:dxf>
              <fill>
                <patternFill>
                  <bgColor rgb="FFE74C3C"/>
                </patternFill>
              </fill>
            </x14:dxf>
          </x14:cfRule>
          <xm:sqref>G21:G22</xm:sqref>
        </x14:conditionalFormatting>
        <x14:conditionalFormatting xmlns:xm="http://schemas.microsoft.com/office/excel/2006/main">
          <x14:cfRule type="cellIs" priority="61" operator="equal" id="{DDC5431C-4DE7-4EA2-AF71-DAB73E557C54}">
            <xm:f>Values!$A$15</xm:f>
            <x14:dxf>
              <fill>
                <patternFill>
                  <bgColor rgb="FF27AE60"/>
                </patternFill>
              </fill>
            </x14:dxf>
          </x14:cfRule>
          <x14:cfRule type="cellIs" priority="72" operator="equal" id="{79A855BF-D851-4E36-A969-F2FE679F2C1C}">
            <xm:f>Values!$A$14</xm:f>
            <x14:dxf>
              <fill>
                <patternFill>
                  <bgColor rgb="FFF1C40F"/>
                </patternFill>
              </fill>
            </x14:dxf>
          </x14:cfRule>
          <x14:cfRule type="cellIs" priority="73" operator="equal" id="{F456AD09-0367-4AA2-912D-89CD507B7CF4}">
            <xm:f>Values!$A$13</xm:f>
            <x14:dxf>
              <fill>
                <patternFill>
                  <bgColor rgb="FFF39C12"/>
                </patternFill>
              </fill>
            </x14:dxf>
          </x14:cfRule>
          <x14:cfRule type="cellIs" priority="74" operator="equal" id="{BAA185D0-BFD9-4175-B261-5F29594FC12E}">
            <xm:f>Values!$A$12</xm:f>
            <x14:dxf>
              <fill>
                <patternFill>
                  <bgColor rgb="FFE67E22"/>
                </patternFill>
              </fill>
            </x14:dxf>
          </x14:cfRule>
          <x14:cfRule type="cellIs" priority="75" operator="equal" id="{7C281F13-3E2E-4499-9007-B3B0DD021F13}">
            <xm:f>Values!$A$11</xm:f>
            <x14:dxf>
              <fill>
                <patternFill>
                  <bgColor rgb="FFE74C3C"/>
                </patternFill>
              </fill>
            </x14:dxf>
          </x14:cfRule>
          <xm:sqref>H21:H22</xm:sqref>
        </x14:conditionalFormatting>
        <x14:conditionalFormatting xmlns:xm="http://schemas.microsoft.com/office/excel/2006/main">
          <x14:cfRule type="cellIs" priority="36" operator="equal" id="{33EBE9FE-2FD6-485B-870D-005645ABE48A}">
            <xm:f>Values!$A$8</xm:f>
            <x14:dxf>
              <fill>
                <patternFill>
                  <bgColor rgb="FF27AE60"/>
                </patternFill>
              </fill>
            </x14:dxf>
          </x14:cfRule>
          <x14:cfRule type="cellIs" priority="37" operator="equal" id="{A3B0BAF5-179E-4814-B89B-3894156D7A25}">
            <xm:f>Values!$A$7</xm:f>
            <x14:dxf>
              <fill>
                <patternFill>
                  <bgColor rgb="FFF1C40F"/>
                </patternFill>
              </fill>
            </x14:dxf>
          </x14:cfRule>
          <x14:cfRule type="cellIs" priority="38" operator="equal" id="{FB7E06CA-8D63-4E53-841C-194F95F402AC}">
            <xm:f>Values!$A$6</xm:f>
            <x14:dxf>
              <fill>
                <patternFill>
                  <bgColor rgb="FFF39C12"/>
                </patternFill>
              </fill>
            </x14:dxf>
          </x14:cfRule>
          <x14:cfRule type="cellIs" priority="39" operator="equal" id="{4F2B7259-7DB5-4E03-9173-04453CE8FB26}">
            <xm:f>Values!$A$5</xm:f>
            <x14:dxf>
              <fill>
                <patternFill>
                  <bgColor rgb="FFE67E22"/>
                </patternFill>
              </fill>
            </x14:dxf>
          </x14:cfRule>
          <x14:cfRule type="cellIs" priority="40" operator="equal" id="{E23488FC-287C-4510-A8A0-19DEF3A99BEB}">
            <xm:f>Values!$A$4</xm:f>
            <x14:dxf>
              <fill>
                <patternFill>
                  <bgColor rgb="FFE74C3C"/>
                </patternFill>
              </fill>
            </x14:dxf>
          </x14:cfRule>
          <xm:sqref>G23:G24</xm:sqref>
        </x14:conditionalFormatting>
        <x14:conditionalFormatting xmlns:xm="http://schemas.microsoft.com/office/excel/2006/main">
          <x14:cfRule type="cellIs" priority="21" operator="equal" id="{6A9E0997-C0BB-4A3B-B6C6-C832E2D96903}">
            <xm:f>Values!$A$15</xm:f>
            <x14:dxf>
              <fill>
                <patternFill>
                  <bgColor rgb="FF27AE60"/>
                </patternFill>
              </fill>
            </x14:dxf>
          </x14:cfRule>
          <x14:cfRule type="cellIs" priority="32" operator="equal" id="{60C858F5-B129-4527-B84C-40AC7A0DA3D0}">
            <xm:f>Values!$A$14</xm:f>
            <x14:dxf>
              <fill>
                <patternFill>
                  <bgColor rgb="FFF1C40F"/>
                </patternFill>
              </fill>
            </x14:dxf>
          </x14:cfRule>
          <x14:cfRule type="cellIs" priority="33" operator="equal" id="{B79F1EDE-2E08-4B0E-819C-8BFAF03ED519}">
            <xm:f>Values!$A$13</xm:f>
            <x14:dxf>
              <fill>
                <patternFill>
                  <bgColor rgb="FFF39C12"/>
                </patternFill>
              </fill>
            </x14:dxf>
          </x14:cfRule>
          <x14:cfRule type="cellIs" priority="34" operator="equal" id="{0BD69920-F694-4D34-A509-ED3EEA1CF141}">
            <xm:f>Values!$A$12</xm:f>
            <x14:dxf>
              <fill>
                <patternFill>
                  <bgColor rgb="FFE67E22"/>
                </patternFill>
              </fill>
            </x14:dxf>
          </x14:cfRule>
          <x14:cfRule type="cellIs" priority="35" operator="equal" id="{7A4B4987-1782-4D68-8438-CDBE09545D08}">
            <xm:f>Values!$A$11</xm:f>
            <x14:dxf>
              <fill>
                <patternFill>
                  <bgColor rgb="FFE74C3C"/>
                </patternFill>
              </fill>
            </x14:dxf>
          </x14:cfRule>
          <xm:sqref>H23:H24</xm:sqref>
        </x14:conditionalFormatting>
        <x14:conditionalFormatting xmlns:xm="http://schemas.microsoft.com/office/excel/2006/main">
          <x14:cfRule type="cellIs" priority="22" operator="equal" id="{7DAC5B70-F7EE-4446-AD61-F667247A96ED}">
            <xm:f>Values!$A$22</xm:f>
            <x14:dxf>
              <fill>
                <patternFill>
                  <bgColor rgb="FF27B060"/>
                </patternFill>
              </fill>
            </x14:dxf>
          </x14:cfRule>
          <x14:cfRule type="cellIs" priority="28" operator="equal" id="{07512486-81EC-434B-A13F-D6C58366E210}">
            <xm:f>Values!$A$21</xm:f>
            <x14:dxf>
              <fill>
                <patternFill>
                  <bgColor rgb="FFF1C40F"/>
                </patternFill>
              </fill>
            </x14:dxf>
          </x14:cfRule>
          <x14:cfRule type="cellIs" priority="29" operator="equal" id="{8D99EE63-20A5-4578-9977-EE7B03F912AC}">
            <xm:f>Values!$A$20</xm:f>
            <x14:dxf>
              <fill>
                <patternFill>
                  <bgColor rgb="FFF39C12"/>
                </patternFill>
              </fill>
            </x14:dxf>
          </x14:cfRule>
          <x14:cfRule type="cellIs" priority="30" operator="equal" id="{2D186387-A2F2-4AC4-951E-1A700510343B}">
            <xm:f>Values!$A$19</xm:f>
            <x14:dxf>
              <fill>
                <patternFill>
                  <bgColor rgb="FFE67E22"/>
                </patternFill>
              </fill>
            </x14:dxf>
          </x14:cfRule>
          <x14:cfRule type="cellIs" priority="31" operator="equal" id="{8427891E-DC1F-4B5D-B38F-8A95514CB537}">
            <xm:f>Values!$A$18</xm:f>
            <x14:dxf>
              <fill>
                <patternFill>
                  <bgColor rgb="FFE74C3C"/>
                </patternFill>
              </fill>
            </x14:dxf>
          </x14:cfRule>
          <xm:sqref>I23:I24</xm:sqref>
        </x14:conditionalFormatting>
        <x14:conditionalFormatting xmlns:xm="http://schemas.microsoft.com/office/excel/2006/main">
          <x14:cfRule type="cellIs" priority="23" operator="equal" id="{8BEB1074-1AFF-4658-A06E-D0759EC44D2B}">
            <xm:f>Values!$A$29</xm:f>
            <x14:dxf>
              <fill>
                <patternFill>
                  <bgColor rgb="FF27AE60"/>
                </patternFill>
              </fill>
            </x14:dxf>
          </x14:cfRule>
          <x14:cfRule type="cellIs" priority="25" operator="equal" id="{3B8DDB10-9439-4AC8-877F-C94A38335B81}">
            <xm:f>Values!$A$27</xm:f>
            <x14:dxf>
              <fill>
                <patternFill>
                  <bgColor rgb="FFF39C12"/>
                </patternFill>
              </fill>
            </x14:dxf>
          </x14:cfRule>
          <x14:cfRule type="cellIs" priority="26" operator="equal" id="{3B780082-0D26-4F2C-BAA7-4FA41AE19039}">
            <xm:f>Values!$A$26</xm:f>
            <x14:dxf>
              <fill>
                <patternFill>
                  <bgColor rgb="FFE67E22"/>
                </patternFill>
              </fill>
            </x14:dxf>
          </x14:cfRule>
          <x14:cfRule type="cellIs" priority="27" operator="equal" id="{324B7F6D-6D50-413C-9700-CB9C9E781CC6}">
            <xm:f>Values!$A$25</xm:f>
            <x14:dxf>
              <fill>
                <patternFill>
                  <bgColor rgb="FFE74C3C"/>
                </patternFill>
              </fill>
            </x14:dxf>
          </x14:cfRule>
          <xm:sqref>J23:J24</xm:sqref>
        </x14:conditionalFormatting>
        <x14:conditionalFormatting xmlns:xm="http://schemas.microsoft.com/office/excel/2006/main">
          <x14:cfRule type="cellIs" priority="24" operator="equal" id="{1ECC28FC-618A-4261-A3DE-60A480702292}">
            <xm:f>Values!$A$28</xm:f>
            <x14:dxf>
              <fill>
                <patternFill>
                  <bgColor rgb="FFF1C40F"/>
                </patternFill>
              </fill>
            </x14:dxf>
          </x14:cfRule>
          <xm:sqref>J23:J24</xm:sqref>
        </x14:conditionalFormatting>
        <x14:conditionalFormatting xmlns:xm="http://schemas.microsoft.com/office/excel/2006/main">
          <x14:cfRule type="cellIs" priority="16" operator="equal" id="{9F361204-F642-4252-B7B2-DC38E7EC1278}">
            <xm:f>Values!$A$22</xm:f>
            <x14:dxf>
              <fill>
                <patternFill>
                  <bgColor rgb="FF27B060"/>
                </patternFill>
              </fill>
            </x14:dxf>
          </x14:cfRule>
          <x14:cfRule type="cellIs" priority="17" operator="equal" id="{E6D878B2-34C0-44C3-B5C4-1639BC8D23DC}">
            <xm:f>Values!$A$21</xm:f>
            <x14:dxf>
              <fill>
                <patternFill>
                  <bgColor rgb="FFF1C40F"/>
                </patternFill>
              </fill>
            </x14:dxf>
          </x14:cfRule>
          <x14:cfRule type="cellIs" priority="18" operator="equal" id="{2571BB1A-8C8A-417C-9241-87AD2011F9F8}">
            <xm:f>Values!$A$20</xm:f>
            <x14:dxf>
              <fill>
                <patternFill>
                  <bgColor rgb="FFF39C12"/>
                </patternFill>
              </fill>
            </x14:dxf>
          </x14:cfRule>
          <x14:cfRule type="cellIs" priority="19" operator="equal" id="{3CF39A60-D386-442D-AFDA-28F263DE2C20}">
            <xm:f>Values!$A$19</xm:f>
            <x14:dxf>
              <fill>
                <patternFill>
                  <bgColor rgb="FFE67E22"/>
                </patternFill>
              </fill>
            </x14:dxf>
          </x14:cfRule>
          <x14:cfRule type="cellIs" priority="20" operator="equal" id="{41B84E47-D1EF-487F-8C5D-217A2F1B91C7}">
            <xm:f>Values!$A$18</xm:f>
            <x14:dxf>
              <fill>
                <patternFill>
                  <bgColor rgb="FFE74C3C"/>
                </patternFill>
              </fill>
            </x14:dxf>
          </x14:cfRule>
          <xm:sqref>I22</xm:sqref>
        </x14:conditionalFormatting>
        <x14:conditionalFormatting xmlns:xm="http://schemas.microsoft.com/office/excel/2006/main">
          <x14:cfRule type="cellIs" priority="11" operator="equal" id="{547E93B3-CF31-45A8-9082-E56F6CC4C1B3}">
            <xm:f>Values!$A$29</xm:f>
            <x14:dxf>
              <fill>
                <patternFill>
                  <bgColor rgb="FF27AE60"/>
                </patternFill>
              </fill>
            </x14:dxf>
          </x14:cfRule>
          <x14:cfRule type="cellIs" priority="13" operator="equal" id="{5FE911FD-BB3C-4152-B17C-23DF822DC2D3}">
            <xm:f>Values!$A$27</xm:f>
            <x14:dxf>
              <fill>
                <patternFill>
                  <bgColor rgb="FFF39C12"/>
                </patternFill>
              </fill>
            </x14:dxf>
          </x14:cfRule>
          <x14:cfRule type="cellIs" priority="14" operator="equal" id="{2EC8F7C0-5422-4329-9DB5-2B88F77B814A}">
            <xm:f>Values!$A$26</xm:f>
            <x14:dxf>
              <fill>
                <patternFill>
                  <bgColor rgb="FFE67E22"/>
                </patternFill>
              </fill>
            </x14:dxf>
          </x14:cfRule>
          <x14:cfRule type="cellIs" priority="15" operator="equal" id="{A3F683C1-C67F-4628-B412-60CAB5556DB2}">
            <xm:f>Values!$A$25</xm:f>
            <x14:dxf>
              <fill>
                <patternFill>
                  <bgColor rgb="FFE74C3C"/>
                </patternFill>
              </fill>
            </x14:dxf>
          </x14:cfRule>
          <xm:sqref>J22</xm:sqref>
        </x14:conditionalFormatting>
        <x14:conditionalFormatting xmlns:xm="http://schemas.microsoft.com/office/excel/2006/main">
          <x14:cfRule type="cellIs" priority="12" operator="equal" id="{F2FAED88-3871-41AD-B4D8-766D62A08AC9}">
            <xm:f>Values!$A$28</xm:f>
            <x14:dxf>
              <fill>
                <patternFill>
                  <bgColor rgb="FFF1C40F"/>
                </patternFill>
              </fill>
            </x14:dxf>
          </x14:cfRule>
          <xm:sqref>J22</xm:sqref>
        </x14:conditionalFormatting>
        <x14:conditionalFormatting xmlns:xm="http://schemas.microsoft.com/office/excel/2006/main">
          <x14:cfRule type="cellIs" priority="6" operator="equal" id="{7C6AD4DA-1820-4FBE-BFBC-F8464B08956A}">
            <xm:f>Values!$A$22</xm:f>
            <x14:dxf>
              <fill>
                <patternFill>
                  <bgColor rgb="FF27B060"/>
                </patternFill>
              </fill>
            </x14:dxf>
          </x14:cfRule>
          <x14:cfRule type="cellIs" priority="7" operator="equal" id="{1FDE4A72-6C6F-47F0-915C-2F33628711B4}">
            <xm:f>Values!$A$21</xm:f>
            <x14:dxf>
              <fill>
                <patternFill>
                  <bgColor rgb="FFF1C40F"/>
                </patternFill>
              </fill>
            </x14:dxf>
          </x14:cfRule>
          <x14:cfRule type="cellIs" priority="8" operator="equal" id="{7ED06A73-5F84-4728-B0C2-433AF02E5772}">
            <xm:f>Values!$A$20</xm:f>
            <x14:dxf>
              <fill>
                <patternFill>
                  <bgColor rgb="FFF39C12"/>
                </patternFill>
              </fill>
            </x14:dxf>
          </x14:cfRule>
          <x14:cfRule type="cellIs" priority="9" operator="equal" id="{1E33C95A-6E6E-4143-82E1-387007D7B634}">
            <xm:f>Values!$A$19</xm:f>
            <x14:dxf>
              <fill>
                <patternFill>
                  <bgColor rgb="FFE67E22"/>
                </patternFill>
              </fill>
            </x14:dxf>
          </x14:cfRule>
          <x14:cfRule type="cellIs" priority="10" operator="equal" id="{B823E9CD-F721-4B32-A8E1-72F3C72231FA}">
            <xm:f>Values!$A$18</xm:f>
            <x14:dxf>
              <fill>
                <patternFill>
                  <bgColor rgb="FFE74C3C"/>
                </patternFill>
              </fill>
            </x14:dxf>
          </x14:cfRule>
          <xm:sqref>I21</xm:sqref>
        </x14:conditionalFormatting>
        <x14:conditionalFormatting xmlns:xm="http://schemas.microsoft.com/office/excel/2006/main">
          <x14:cfRule type="cellIs" priority="1" operator="equal" id="{C6A012E5-5AA9-459F-90E1-1F5073AE6067}">
            <xm:f>Values!$A$29</xm:f>
            <x14:dxf>
              <fill>
                <patternFill>
                  <bgColor rgb="FF27AE60"/>
                </patternFill>
              </fill>
            </x14:dxf>
          </x14:cfRule>
          <x14:cfRule type="cellIs" priority="3" operator="equal" id="{FEA793E1-86F7-403A-A07C-6731C627A3A1}">
            <xm:f>Values!$A$27</xm:f>
            <x14:dxf>
              <fill>
                <patternFill>
                  <bgColor rgb="FFF39C12"/>
                </patternFill>
              </fill>
            </x14:dxf>
          </x14:cfRule>
          <x14:cfRule type="cellIs" priority="4" operator="equal" id="{4B41CE3F-E84D-41A4-ABFA-FB7D7FB67B7D}">
            <xm:f>Values!$A$26</xm:f>
            <x14:dxf>
              <fill>
                <patternFill>
                  <bgColor rgb="FFE67E22"/>
                </patternFill>
              </fill>
            </x14:dxf>
          </x14:cfRule>
          <x14:cfRule type="cellIs" priority="5" operator="equal" id="{27AC43D1-F443-4E82-BF40-1E160DE62856}">
            <xm:f>Values!$A$25</xm:f>
            <x14:dxf>
              <fill>
                <patternFill>
                  <bgColor rgb="FFE74C3C"/>
                </patternFill>
              </fill>
            </x14:dxf>
          </x14:cfRule>
          <xm:sqref>J21</xm:sqref>
        </x14:conditionalFormatting>
        <x14:conditionalFormatting xmlns:xm="http://schemas.microsoft.com/office/excel/2006/main">
          <x14:cfRule type="cellIs" priority="2" operator="equal" id="{3E105FBC-375F-42BC-9490-596A427594C3}">
            <xm:f>Values!$A$28</xm:f>
            <x14:dxf>
              <fill>
                <patternFill>
                  <bgColor rgb="FFF1C40F"/>
                </patternFill>
              </fill>
            </x14:dxf>
          </x14:cfRule>
          <xm:sqref>J21</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J21:J24</xm:sqref>
        </x14:dataValidation>
        <x14:dataValidation type="list" allowBlank="1" showInputMessage="1" showErrorMessage="1">
          <x14:formula1>
            <xm:f>Values!$A$18:$A$22</xm:f>
          </x14:formula1>
          <xm:sqref>I21:I24</xm:sqref>
        </x14:dataValidation>
        <x14:dataValidation type="list" allowBlank="1" showInputMessage="1" showErrorMessage="1">
          <x14:formula1>
            <xm:f>Values!$A$11:$A$15</xm:f>
          </x14:formula1>
          <xm:sqref>H21:H24</xm:sqref>
        </x14:dataValidation>
        <x14:dataValidation type="list" allowBlank="1" showInputMessage="1" showErrorMessage="1">
          <x14:formula1>
            <xm:f>Values!$A$4:$A$8</xm:f>
          </x14:formula1>
          <xm:sqref>G21:G24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V55"/>
  <sheetViews>
    <sheetView topLeftCell="A13" zoomScale="60" zoomScaleNormal="60" workbookViewId="0">
      <selection activeCell="I46" sqref="I46"/>
    </sheetView>
  </sheetViews>
  <sheetFormatPr defaultColWidth="8.6640625" defaultRowHeight="14.4"/>
  <cols>
    <col min="1" max="1" width="8.6640625" style="3"/>
    <col min="2" max="2" width="41.5546875" style="3" customWidth="1"/>
    <col min="3" max="3" width="37.6640625" style="3" customWidth="1"/>
    <col min="4" max="4" width="93.109375" style="3" customWidth="1"/>
    <col min="5" max="5" width="19.6640625" style="4" bestFit="1" customWidth="1"/>
    <col min="6" max="6" width="38" style="3" bestFit="1" customWidth="1"/>
    <col min="7" max="7" width="20.6640625" style="3" bestFit="1" customWidth="1"/>
    <col min="8" max="8" width="26.6640625" style="3" bestFit="1" customWidth="1"/>
    <col min="9" max="9" width="25" style="3" bestFit="1" customWidth="1"/>
    <col min="10" max="10" width="26.5546875" style="3" bestFit="1" customWidth="1"/>
    <col min="11" max="11" width="8.6640625" style="3"/>
    <col min="12" max="15" width="8.6640625" style="3" customWidth="1"/>
    <col min="16" max="16" width="11.6640625" style="3" bestFit="1" customWidth="1"/>
    <col min="17" max="17" width="36.5546875" style="3" customWidth="1"/>
    <col min="18" max="18" width="27.109375" style="3" bestFit="1" customWidth="1"/>
    <col min="19" max="19" width="5.6640625" style="3" customWidth="1"/>
    <col min="20" max="20" width="18.109375" style="3" bestFit="1" customWidth="1"/>
    <col min="21" max="21" width="24.44140625" style="3" bestFit="1" customWidth="1"/>
    <col min="22" max="22" width="109.33203125" style="3" customWidth="1"/>
    <col min="23" max="16384" width="8.6640625" style="3"/>
  </cols>
  <sheetData>
    <row r="1" spans="1:10" ht="59.7" customHeight="1">
      <c r="A1" s="64" t="s">
        <v>705</v>
      </c>
      <c r="B1" s="64"/>
      <c r="C1" s="64"/>
      <c r="D1" s="64"/>
      <c r="E1" s="64"/>
      <c r="F1" s="64"/>
      <c r="G1" s="64"/>
      <c r="H1" s="64"/>
      <c r="I1" s="64"/>
      <c r="J1" s="64"/>
    </row>
    <row r="3" spans="1:10">
      <c r="E3" s="3"/>
    </row>
    <row r="4" spans="1:10">
      <c r="E4" s="3"/>
    </row>
    <row r="5" spans="1:10">
      <c r="E5" s="23" t="s">
        <v>96</v>
      </c>
      <c r="F5" s="31">
        <f>H53</f>
        <v>0</v>
      </c>
    </row>
    <row r="6" spans="1:10">
      <c r="E6" s="3"/>
    </row>
    <row r="7" spans="1:10">
      <c r="E7" s="29" t="s">
        <v>95</v>
      </c>
      <c r="F7" s="30">
        <f>I53</f>
        <v>1</v>
      </c>
    </row>
    <row r="11" spans="1:10">
      <c r="E11" s="4" t="s">
        <v>493</v>
      </c>
      <c r="F11" s="3" t="s">
        <v>706</v>
      </c>
    </row>
    <row r="20" spans="1:22" s="28" customFormat="1" ht="28.8">
      <c r="A20" s="24" t="s">
        <v>0</v>
      </c>
      <c r="B20" s="27" t="s">
        <v>761</v>
      </c>
      <c r="C20" s="27" t="s">
        <v>760</v>
      </c>
      <c r="D20" s="24" t="s">
        <v>489</v>
      </c>
      <c r="E20" s="24" t="s">
        <v>758</v>
      </c>
      <c r="F20" s="24" t="s">
        <v>628</v>
      </c>
      <c r="G20" s="24" t="s">
        <v>69</v>
      </c>
      <c r="H20" s="24" t="s">
        <v>70</v>
      </c>
      <c r="I20" s="27" t="s">
        <v>94</v>
      </c>
      <c r="J20" s="24" t="s">
        <v>72</v>
      </c>
      <c r="P20" s="24" t="s">
        <v>186</v>
      </c>
      <c r="T20" s="24" t="s">
        <v>245</v>
      </c>
    </row>
    <row r="21" spans="1:22" ht="409.6">
      <c r="A21" s="13" t="s">
        <v>707</v>
      </c>
      <c r="B21" s="35" t="s">
        <v>708</v>
      </c>
      <c r="C21" s="39" t="s">
        <v>709</v>
      </c>
      <c r="D21" s="20" t="s">
        <v>710</v>
      </c>
      <c r="E21" s="5" t="s">
        <v>488</v>
      </c>
      <c r="F21" s="5"/>
      <c r="G21" s="6" t="s">
        <v>45</v>
      </c>
      <c r="H21" s="6" t="s">
        <v>51</v>
      </c>
      <c r="I21" s="6" t="s">
        <v>56</v>
      </c>
      <c r="J21" s="6" t="s">
        <v>61</v>
      </c>
      <c r="L21" s="16">
        <f t="shared" ref="L21:L43" si="0">IF(G21="No Policy",0,IF(G21="Informal Policy",0.25,IF(G21="Partial Written Policy",0.5,IF(G21="Written Policy",0.75,IF(G21="Approved Written Policy",1,"INVALID")))))</f>
        <v>0</v>
      </c>
      <c r="M21" s="16">
        <f t="shared" ref="M21:M43" si="1">IF(H21="Not Implemented",0,IF(H21="Parts of Policy Implemented",0.25,IF(H21="Implemented on Some Systems",0.5,IF(H21="Implemented on Most Systems",0.75,IF(H21="Implemented on All Systems",1,"INVALID")))))</f>
        <v>0</v>
      </c>
      <c r="N21" s="16">
        <f t="shared" ref="N21:N27" si="2">IF(I21="Not Automated",0,IF(I21="Parts of Policy Automated",0.25,IF(I21="Automated on Some Systems",0.5,IF(I21="Automated on Most Systems",0.75,IF(I21="Automated on All Systems",1,"INVALID")))))</f>
        <v>0</v>
      </c>
      <c r="O21" s="16">
        <f t="shared" ref="O21:O27" si="3">IF(J21="Not Reported",0,IF(J21="Parts of Policy Reported",0.25,IF(J21="Reported on Some Systems",0.5,IF(J21="Reported on Most Systems",0.75,IF(J21="Reported on All Systems",1,"INVALID")))))</f>
        <v>0</v>
      </c>
      <c r="T21" s="39" t="s">
        <v>263</v>
      </c>
      <c r="U21" s="3" t="s">
        <v>267</v>
      </c>
      <c r="V21" s="40" t="s">
        <v>268</v>
      </c>
    </row>
    <row r="22" spans="1:22" ht="374.4">
      <c r="A22" s="13" t="s">
        <v>707</v>
      </c>
      <c r="B22" s="35" t="s">
        <v>708</v>
      </c>
      <c r="C22" s="39" t="s">
        <v>709</v>
      </c>
      <c r="D22" s="20" t="s">
        <v>711</v>
      </c>
      <c r="E22" s="5" t="s">
        <v>490</v>
      </c>
      <c r="F22" s="5"/>
      <c r="G22" s="6" t="s">
        <v>45</v>
      </c>
      <c r="H22" s="6" t="s">
        <v>51</v>
      </c>
      <c r="I22" s="6" t="s">
        <v>56</v>
      </c>
      <c r="J22" s="6" t="s">
        <v>61</v>
      </c>
      <c r="L22" s="16">
        <f t="shared" si="0"/>
        <v>0</v>
      </c>
      <c r="M22" s="16">
        <f t="shared" si="1"/>
        <v>0</v>
      </c>
      <c r="N22" s="16">
        <f t="shared" si="2"/>
        <v>0</v>
      </c>
      <c r="O22" s="16">
        <f t="shared" si="3"/>
        <v>0</v>
      </c>
      <c r="P22" s="2">
        <v>3</v>
      </c>
      <c r="Q22" s="3" t="s">
        <v>207</v>
      </c>
      <c r="R22" s="3" t="s">
        <v>206</v>
      </c>
    </row>
    <row r="23" spans="1:22" ht="100.8">
      <c r="A23" s="13" t="s">
        <v>707</v>
      </c>
      <c r="B23" s="35" t="s">
        <v>708</v>
      </c>
      <c r="C23" s="39" t="s">
        <v>709</v>
      </c>
      <c r="D23" s="20" t="s">
        <v>712</v>
      </c>
      <c r="E23" s="5" t="s">
        <v>491</v>
      </c>
      <c r="F23" s="5"/>
      <c r="G23" s="6" t="s">
        <v>45</v>
      </c>
      <c r="H23" s="6" t="s">
        <v>51</v>
      </c>
      <c r="I23" s="6" t="s">
        <v>56</v>
      </c>
      <c r="J23" s="6" t="s">
        <v>61</v>
      </c>
      <c r="L23" s="16">
        <f t="shared" si="0"/>
        <v>0</v>
      </c>
      <c r="M23" s="16">
        <f t="shared" si="1"/>
        <v>0</v>
      </c>
      <c r="N23" s="16">
        <f t="shared" si="2"/>
        <v>0</v>
      </c>
      <c r="O23" s="16">
        <f t="shared" si="3"/>
        <v>0</v>
      </c>
      <c r="T23" s="39" t="s">
        <v>263</v>
      </c>
      <c r="U23" s="3" t="s">
        <v>269</v>
      </c>
      <c r="V23" s="40" t="s">
        <v>270</v>
      </c>
    </row>
    <row r="24" spans="1:22" ht="273.60000000000002">
      <c r="A24" s="13" t="s">
        <v>714</v>
      </c>
      <c r="B24" s="35" t="s">
        <v>708</v>
      </c>
      <c r="C24" s="39" t="s">
        <v>713</v>
      </c>
      <c r="D24" s="20" t="s">
        <v>715</v>
      </c>
      <c r="E24" s="5" t="s">
        <v>488</v>
      </c>
      <c r="F24" s="5"/>
      <c r="G24" s="6" t="s">
        <v>45</v>
      </c>
      <c r="H24" s="6" t="s">
        <v>51</v>
      </c>
      <c r="I24" s="6" t="s">
        <v>56</v>
      </c>
      <c r="J24" s="6" t="s">
        <v>61</v>
      </c>
      <c r="L24" s="16">
        <f t="shared" si="0"/>
        <v>0</v>
      </c>
      <c r="M24" s="16">
        <f t="shared" si="1"/>
        <v>0</v>
      </c>
      <c r="N24" s="16">
        <f t="shared" si="2"/>
        <v>0</v>
      </c>
      <c r="O24" s="16">
        <f t="shared" si="3"/>
        <v>0</v>
      </c>
      <c r="T24" s="39" t="s">
        <v>263</v>
      </c>
      <c r="U24" s="1" t="s">
        <v>271</v>
      </c>
      <c r="V24" s="40" t="s">
        <v>272</v>
      </c>
    </row>
    <row r="25" spans="1:22" ht="409.6">
      <c r="A25" s="13" t="s">
        <v>714</v>
      </c>
      <c r="B25" s="35" t="s">
        <v>708</v>
      </c>
      <c r="C25" s="39" t="s">
        <v>713</v>
      </c>
      <c r="D25" s="20" t="s">
        <v>716</v>
      </c>
      <c r="E25" s="5" t="s">
        <v>490</v>
      </c>
      <c r="F25" s="5"/>
      <c r="G25" s="6" t="s">
        <v>45</v>
      </c>
      <c r="H25" s="6" t="s">
        <v>51</v>
      </c>
      <c r="I25" s="6" t="s">
        <v>56</v>
      </c>
      <c r="J25" s="6" t="s">
        <v>61</v>
      </c>
      <c r="L25" s="16">
        <f t="shared" si="0"/>
        <v>0</v>
      </c>
      <c r="M25" s="16">
        <f t="shared" si="1"/>
        <v>0</v>
      </c>
      <c r="N25" s="16">
        <f t="shared" si="2"/>
        <v>0</v>
      </c>
      <c r="O25" s="16">
        <f t="shared" si="3"/>
        <v>0</v>
      </c>
      <c r="T25" s="39" t="s">
        <v>263</v>
      </c>
      <c r="U25" s="3" t="s">
        <v>274</v>
      </c>
      <c r="V25" s="40" t="s">
        <v>273</v>
      </c>
    </row>
    <row r="26" spans="1:22" ht="86.4">
      <c r="A26" s="13" t="s">
        <v>714</v>
      </c>
      <c r="B26" s="35" t="s">
        <v>708</v>
      </c>
      <c r="C26" s="39" t="s">
        <v>713</v>
      </c>
      <c r="D26" s="20" t="s">
        <v>717</v>
      </c>
      <c r="E26" s="5" t="s">
        <v>491</v>
      </c>
      <c r="F26" s="5"/>
      <c r="G26" s="6" t="s">
        <v>45</v>
      </c>
      <c r="H26" s="6" t="s">
        <v>51</v>
      </c>
      <c r="I26" s="6" t="s">
        <v>56</v>
      </c>
      <c r="J26" s="6" t="s">
        <v>61</v>
      </c>
      <c r="L26" s="16">
        <f t="shared" si="0"/>
        <v>0</v>
      </c>
      <c r="M26" s="16">
        <f t="shared" si="1"/>
        <v>0</v>
      </c>
      <c r="N26" s="16">
        <f t="shared" si="2"/>
        <v>0</v>
      </c>
      <c r="O26" s="16">
        <f t="shared" si="3"/>
        <v>0</v>
      </c>
      <c r="T26" s="39" t="s">
        <v>263</v>
      </c>
      <c r="U26" s="3" t="s">
        <v>274</v>
      </c>
      <c r="V26" s="40" t="s">
        <v>273</v>
      </c>
    </row>
    <row r="27" spans="1:22" ht="302.39999999999998">
      <c r="A27" s="13" t="s">
        <v>718</v>
      </c>
      <c r="B27" s="35" t="s">
        <v>708</v>
      </c>
      <c r="C27" s="39" t="s">
        <v>719</v>
      </c>
      <c r="D27" s="20" t="s">
        <v>720</v>
      </c>
      <c r="E27" s="5" t="s">
        <v>488</v>
      </c>
      <c r="F27" s="5"/>
      <c r="G27" s="6" t="s">
        <v>45</v>
      </c>
      <c r="H27" s="6" t="s">
        <v>51</v>
      </c>
      <c r="I27" s="6" t="s">
        <v>56</v>
      </c>
      <c r="J27" s="6" t="s">
        <v>61</v>
      </c>
      <c r="L27" s="16">
        <f t="shared" si="0"/>
        <v>0</v>
      </c>
      <c r="M27" s="16">
        <f t="shared" si="1"/>
        <v>0</v>
      </c>
      <c r="N27" s="16">
        <f t="shared" si="2"/>
        <v>0</v>
      </c>
      <c r="O27" s="16">
        <f t="shared" si="3"/>
        <v>0</v>
      </c>
      <c r="P27" s="3">
        <v>3</v>
      </c>
      <c r="Q27" s="3" t="s">
        <v>207</v>
      </c>
      <c r="R27" s="3" t="s">
        <v>206</v>
      </c>
    </row>
    <row r="28" spans="1:22" ht="360">
      <c r="A28" s="13" t="s">
        <v>718</v>
      </c>
      <c r="B28" s="35" t="s">
        <v>708</v>
      </c>
      <c r="C28" s="39" t="s">
        <v>719</v>
      </c>
      <c r="D28" s="20" t="s">
        <v>721</v>
      </c>
      <c r="E28" s="5" t="s">
        <v>490</v>
      </c>
      <c r="F28" s="5"/>
      <c r="G28" s="6" t="s">
        <v>45</v>
      </c>
      <c r="H28" s="6" t="s">
        <v>51</v>
      </c>
      <c r="I28" s="6" t="s">
        <v>56</v>
      </c>
      <c r="J28" s="6" t="s">
        <v>61</v>
      </c>
      <c r="L28" s="16">
        <f t="shared" si="0"/>
        <v>0</v>
      </c>
      <c r="M28" s="16">
        <f t="shared" si="1"/>
        <v>0</v>
      </c>
      <c r="N28" s="16"/>
      <c r="O28" s="16"/>
      <c r="T28" s="39" t="s">
        <v>263</v>
      </c>
      <c r="U28" s="3" t="s">
        <v>274</v>
      </c>
      <c r="V28" s="40" t="s">
        <v>273</v>
      </c>
    </row>
    <row r="29" spans="1:22" ht="30.75" customHeight="1">
      <c r="A29" s="13" t="s">
        <v>718</v>
      </c>
      <c r="B29" s="35" t="s">
        <v>708</v>
      </c>
      <c r="C29" s="39" t="s">
        <v>719</v>
      </c>
      <c r="D29" s="20" t="s">
        <v>722</v>
      </c>
      <c r="E29" s="5" t="s">
        <v>491</v>
      </c>
      <c r="F29" s="5"/>
      <c r="G29" s="6" t="s">
        <v>45</v>
      </c>
      <c r="H29" s="6" t="s">
        <v>51</v>
      </c>
      <c r="I29" s="6" t="s">
        <v>56</v>
      </c>
      <c r="J29" s="6" t="s">
        <v>61</v>
      </c>
      <c r="L29" s="16">
        <f t="shared" si="0"/>
        <v>0</v>
      </c>
      <c r="M29" s="16">
        <f t="shared" si="1"/>
        <v>0</v>
      </c>
      <c r="N29" s="16">
        <f>IF(I29="Not Automated",0,IF(I29="Parts of Policy Automated",0.25,IF(I29="Automated on Some Systems",0.5,IF(I29="Automated on Most Systems",0.75,IF(I29="Automated on All Systems",1,"INVALID")))))</f>
        <v>0</v>
      </c>
      <c r="O29" s="16">
        <f>IF(J29="Not Reported",0,IF(J29="Parts of Policy Reported",0.25,IF(J29="Reported on Some Systems",0.5,IF(J29="Reported on Most Systems",0.75,IF(J29="Reported on All Systems",1,"INVALID")))))</f>
        <v>0</v>
      </c>
      <c r="P29" s="3">
        <v>3</v>
      </c>
      <c r="Q29" s="3" t="s">
        <v>207</v>
      </c>
      <c r="R29" s="3" t="s">
        <v>206</v>
      </c>
    </row>
    <row r="30" spans="1:22" ht="201.6">
      <c r="A30" s="13" t="s">
        <v>723</v>
      </c>
      <c r="B30" s="35" t="s">
        <v>708</v>
      </c>
      <c r="C30" s="39" t="s">
        <v>724</v>
      </c>
      <c r="D30" s="20" t="s">
        <v>725</v>
      </c>
      <c r="E30" s="5" t="s">
        <v>488</v>
      </c>
      <c r="F30" s="5"/>
      <c r="G30" s="6" t="s">
        <v>45</v>
      </c>
      <c r="H30" s="6" t="s">
        <v>51</v>
      </c>
      <c r="I30" s="6" t="s">
        <v>56</v>
      </c>
      <c r="J30" s="6" t="s">
        <v>61</v>
      </c>
      <c r="L30" s="16">
        <f t="shared" si="0"/>
        <v>0</v>
      </c>
      <c r="M30" s="16">
        <f t="shared" si="1"/>
        <v>0</v>
      </c>
      <c r="N30" s="16"/>
      <c r="O30" s="16"/>
      <c r="T30" s="39" t="s">
        <v>263</v>
      </c>
      <c r="U30" s="3" t="s">
        <v>274</v>
      </c>
      <c r="V30" s="40" t="s">
        <v>273</v>
      </c>
    </row>
    <row r="31" spans="1:22" ht="30.75" customHeight="1">
      <c r="A31" s="13" t="s">
        <v>723</v>
      </c>
      <c r="B31" s="35" t="s">
        <v>708</v>
      </c>
      <c r="C31" s="39" t="s">
        <v>724</v>
      </c>
      <c r="D31" s="20" t="s">
        <v>726</v>
      </c>
      <c r="E31" s="5" t="s">
        <v>490</v>
      </c>
      <c r="F31" s="5"/>
      <c r="G31" s="6" t="s">
        <v>45</v>
      </c>
      <c r="H31" s="6" t="s">
        <v>51</v>
      </c>
      <c r="I31" s="6" t="s">
        <v>56</v>
      </c>
      <c r="J31" s="6" t="s">
        <v>61</v>
      </c>
      <c r="L31" s="16">
        <f t="shared" si="0"/>
        <v>0</v>
      </c>
      <c r="M31" s="16">
        <f t="shared" si="1"/>
        <v>0</v>
      </c>
      <c r="N31" s="16">
        <f>IF(I31="Not Automated",0,IF(I31="Parts of Policy Automated",0.25,IF(I31="Automated on Some Systems",0.5,IF(I31="Automated on Most Systems",0.75,IF(I31="Automated on All Systems",1,"INVALID")))))</f>
        <v>0</v>
      </c>
      <c r="O31" s="16">
        <f>IF(J31="Not Reported",0,IF(J31="Parts of Policy Reported",0.25,IF(J31="Reported on Some Systems",0.5,IF(J31="Reported on Most Systems",0.75,IF(J31="Reported on All Systems",1,"INVALID")))))</f>
        <v>0</v>
      </c>
      <c r="P31" s="3">
        <v>3</v>
      </c>
      <c r="Q31" s="3" t="s">
        <v>207</v>
      </c>
      <c r="R31" s="3" t="s">
        <v>206</v>
      </c>
    </row>
    <row r="32" spans="1:22" ht="86.4">
      <c r="A32" s="13" t="s">
        <v>723</v>
      </c>
      <c r="B32" s="35" t="s">
        <v>708</v>
      </c>
      <c r="C32" s="39" t="s">
        <v>724</v>
      </c>
      <c r="D32" s="20" t="s">
        <v>727</v>
      </c>
      <c r="E32" s="5" t="s">
        <v>491</v>
      </c>
      <c r="F32" s="5"/>
      <c r="G32" s="6" t="s">
        <v>45</v>
      </c>
      <c r="H32" s="6" t="s">
        <v>51</v>
      </c>
      <c r="I32" s="6" t="s">
        <v>56</v>
      </c>
      <c r="J32" s="6" t="s">
        <v>61</v>
      </c>
      <c r="L32" s="16">
        <f t="shared" si="0"/>
        <v>0</v>
      </c>
      <c r="M32" s="16">
        <f t="shared" si="1"/>
        <v>0</v>
      </c>
      <c r="N32" s="16"/>
      <c r="O32" s="16"/>
      <c r="T32" s="39" t="s">
        <v>263</v>
      </c>
      <c r="U32" s="3" t="s">
        <v>274</v>
      </c>
      <c r="V32" s="40" t="s">
        <v>273</v>
      </c>
    </row>
    <row r="33" spans="1:22" ht="374.4">
      <c r="A33" s="13" t="s">
        <v>728</v>
      </c>
      <c r="B33" s="35" t="s">
        <v>708</v>
      </c>
      <c r="C33" s="39" t="s">
        <v>729</v>
      </c>
      <c r="D33" s="20" t="s">
        <v>730</v>
      </c>
      <c r="E33" s="5" t="s">
        <v>488</v>
      </c>
      <c r="F33" s="5"/>
      <c r="G33" s="6" t="s">
        <v>45</v>
      </c>
      <c r="H33" s="6" t="s">
        <v>51</v>
      </c>
      <c r="I33" s="6" t="s">
        <v>56</v>
      </c>
      <c r="J33" s="6" t="s">
        <v>61</v>
      </c>
      <c r="L33" s="16">
        <f t="shared" si="0"/>
        <v>0</v>
      </c>
      <c r="M33" s="16">
        <f t="shared" si="1"/>
        <v>0</v>
      </c>
      <c r="N33" s="16">
        <f>IF(I33="Not Automated",0,IF(I33="Parts of Policy Automated",0.25,IF(I33="Automated on Some Systems",0.5,IF(I33="Automated on Most Systems",0.75,IF(I33="Automated on All Systems",1,"INVALID")))))</f>
        <v>0</v>
      </c>
      <c r="O33" s="16">
        <f>IF(J33="Not Reported",0,IF(J33="Parts of Policy Reported",0.25,IF(J33="Reported on Some Systems",0.5,IF(J33="Reported on Most Systems",0.75,IF(J33="Reported on All Systems",1,"INVALID")))))</f>
        <v>0</v>
      </c>
      <c r="P33" s="3">
        <v>3</v>
      </c>
      <c r="Q33" s="3" t="s">
        <v>207</v>
      </c>
      <c r="R33" s="3" t="s">
        <v>206</v>
      </c>
    </row>
    <row r="34" spans="1:22" ht="86.4">
      <c r="A34" s="13" t="s">
        <v>728</v>
      </c>
      <c r="B34" s="35" t="s">
        <v>708</v>
      </c>
      <c r="C34" s="39" t="s">
        <v>729</v>
      </c>
      <c r="D34" s="20" t="s">
        <v>731</v>
      </c>
      <c r="E34" s="5" t="s">
        <v>490</v>
      </c>
      <c r="F34" s="5"/>
      <c r="G34" s="6" t="s">
        <v>45</v>
      </c>
      <c r="H34" s="6" t="s">
        <v>51</v>
      </c>
      <c r="I34" s="6" t="s">
        <v>56</v>
      </c>
      <c r="J34" s="6" t="s">
        <v>61</v>
      </c>
      <c r="L34" s="16">
        <f t="shared" si="0"/>
        <v>0</v>
      </c>
      <c r="M34" s="16">
        <f t="shared" si="1"/>
        <v>0</v>
      </c>
      <c r="N34" s="16"/>
      <c r="O34" s="16"/>
      <c r="T34" s="39" t="s">
        <v>263</v>
      </c>
      <c r="U34" s="3" t="s">
        <v>274</v>
      </c>
      <c r="V34" s="40" t="s">
        <v>273</v>
      </c>
    </row>
    <row r="35" spans="1:22" ht="30.75" customHeight="1">
      <c r="A35" s="13" t="s">
        <v>732</v>
      </c>
      <c r="B35" s="35" t="s">
        <v>708</v>
      </c>
      <c r="C35" s="39" t="s">
        <v>733</v>
      </c>
      <c r="D35" s="20" t="s">
        <v>734</v>
      </c>
      <c r="E35" s="5" t="s">
        <v>488</v>
      </c>
      <c r="F35" s="5"/>
      <c r="G35" s="6" t="s">
        <v>45</v>
      </c>
      <c r="H35" s="6" t="s">
        <v>51</v>
      </c>
      <c r="I35" s="6" t="s">
        <v>56</v>
      </c>
      <c r="J35" s="6" t="s">
        <v>61</v>
      </c>
      <c r="L35" s="16">
        <f t="shared" si="0"/>
        <v>0</v>
      </c>
      <c r="M35" s="16">
        <f t="shared" si="1"/>
        <v>0</v>
      </c>
      <c r="N35" s="16">
        <f>IF(I35="Not Automated",0,IF(I35="Parts of Policy Automated",0.25,IF(I35="Automated on Some Systems",0.5,IF(I35="Automated on Most Systems",0.75,IF(I35="Automated on All Systems",1,"INVALID")))))</f>
        <v>0</v>
      </c>
      <c r="O35" s="16">
        <f>IF(J35="Not Reported",0,IF(J35="Parts of Policy Reported",0.25,IF(J35="Reported on Some Systems",0.5,IF(J35="Reported on Most Systems",0.75,IF(J35="Reported on All Systems",1,"INVALID")))))</f>
        <v>0</v>
      </c>
      <c r="P35" s="3">
        <v>3</v>
      </c>
      <c r="Q35" s="3" t="s">
        <v>207</v>
      </c>
      <c r="R35" s="3" t="s">
        <v>206</v>
      </c>
    </row>
    <row r="36" spans="1:22" ht="144">
      <c r="A36" s="13" t="s">
        <v>732</v>
      </c>
      <c r="B36" s="35" t="s">
        <v>708</v>
      </c>
      <c r="C36" s="39" t="s">
        <v>733</v>
      </c>
      <c r="D36" s="20" t="s">
        <v>735</v>
      </c>
      <c r="E36" s="5" t="s">
        <v>490</v>
      </c>
      <c r="F36" s="5"/>
      <c r="G36" s="6" t="s">
        <v>45</v>
      </c>
      <c r="H36" s="6" t="s">
        <v>51</v>
      </c>
      <c r="I36" s="6" t="s">
        <v>56</v>
      </c>
      <c r="J36" s="6" t="s">
        <v>61</v>
      </c>
      <c r="L36" s="16">
        <f t="shared" si="0"/>
        <v>0</v>
      </c>
      <c r="M36" s="16">
        <f t="shared" si="1"/>
        <v>0</v>
      </c>
      <c r="N36" s="16"/>
      <c r="O36" s="16"/>
      <c r="T36" s="39" t="s">
        <v>263</v>
      </c>
      <c r="U36" s="3" t="s">
        <v>274</v>
      </c>
      <c r="V36" s="40" t="s">
        <v>273</v>
      </c>
    </row>
    <row r="37" spans="1:22" ht="30.75" customHeight="1">
      <c r="A37" s="13" t="s">
        <v>736</v>
      </c>
      <c r="B37" s="35" t="s">
        <v>708</v>
      </c>
      <c r="C37" s="39" t="s">
        <v>737</v>
      </c>
      <c r="D37" s="20" t="s">
        <v>738</v>
      </c>
      <c r="E37" s="5" t="s">
        <v>488</v>
      </c>
      <c r="F37" s="5"/>
      <c r="G37" s="6" t="s">
        <v>45</v>
      </c>
      <c r="H37" s="6" t="s">
        <v>51</v>
      </c>
      <c r="I37" s="6" t="s">
        <v>56</v>
      </c>
      <c r="J37" s="6" t="s">
        <v>61</v>
      </c>
      <c r="L37" s="16">
        <f t="shared" si="0"/>
        <v>0</v>
      </c>
      <c r="M37" s="16">
        <f t="shared" si="1"/>
        <v>0</v>
      </c>
      <c r="N37" s="16">
        <f>IF(I37="Not Automated",0,IF(I37="Parts of Policy Automated",0.25,IF(I37="Automated on Some Systems",0.5,IF(I37="Automated on Most Systems",0.75,IF(I37="Automated on All Systems",1,"INVALID")))))</f>
        <v>0</v>
      </c>
      <c r="O37" s="16">
        <f>IF(J37="Not Reported",0,IF(J37="Parts of Policy Reported",0.25,IF(J37="Reported on Some Systems",0.5,IF(J37="Reported on Most Systems",0.75,IF(J37="Reported on All Systems",1,"INVALID")))))</f>
        <v>0</v>
      </c>
      <c r="P37" s="3">
        <v>3</v>
      </c>
      <c r="Q37" s="3" t="s">
        <v>207</v>
      </c>
      <c r="R37" s="3" t="s">
        <v>206</v>
      </c>
    </row>
    <row r="38" spans="1:22" ht="86.4">
      <c r="A38" s="13" t="s">
        <v>736</v>
      </c>
      <c r="B38" s="35" t="s">
        <v>708</v>
      </c>
      <c r="C38" s="39" t="s">
        <v>737</v>
      </c>
      <c r="D38" s="20" t="s">
        <v>739</v>
      </c>
      <c r="E38" s="5"/>
      <c r="F38" s="5"/>
      <c r="G38" s="6" t="s">
        <v>45</v>
      </c>
      <c r="H38" s="6" t="s">
        <v>51</v>
      </c>
      <c r="I38" s="6" t="s">
        <v>56</v>
      </c>
      <c r="J38" s="6" t="s">
        <v>61</v>
      </c>
      <c r="L38" s="16">
        <f t="shared" si="0"/>
        <v>0</v>
      </c>
      <c r="M38" s="16">
        <f t="shared" si="1"/>
        <v>0</v>
      </c>
      <c r="N38" s="16"/>
      <c r="O38" s="16"/>
      <c r="T38" s="39" t="s">
        <v>263</v>
      </c>
      <c r="U38" s="3" t="s">
        <v>274</v>
      </c>
      <c r="V38" s="40" t="s">
        <v>273</v>
      </c>
    </row>
    <row r="39" spans="1:22" ht="86.4">
      <c r="A39" s="13" t="s">
        <v>736</v>
      </c>
      <c r="B39" s="35" t="s">
        <v>708</v>
      </c>
      <c r="C39" s="39" t="s">
        <v>737</v>
      </c>
      <c r="D39" s="20" t="s">
        <v>740</v>
      </c>
      <c r="E39" s="5" t="s">
        <v>551</v>
      </c>
      <c r="F39" s="5"/>
      <c r="G39" s="6" t="s">
        <v>45</v>
      </c>
      <c r="H39" s="6" t="s">
        <v>51</v>
      </c>
      <c r="I39" s="6" t="s">
        <v>56</v>
      </c>
      <c r="J39" s="6" t="s">
        <v>61</v>
      </c>
      <c r="L39" s="16">
        <f t="shared" si="0"/>
        <v>0</v>
      </c>
      <c r="M39" s="16">
        <f t="shared" si="1"/>
        <v>0</v>
      </c>
      <c r="N39" s="16"/>
      <c r="O39" s="16"/>
      <c r="T39" s="39" t="s">
        <v>263</v>
      </c>
      <c r="U39" s="3" t="s">
        <v>274</v>
      </c>
      <c r="V39" s="40" t="s">
        <v>273</v>
      </c>
    </row>
    <row r="40" spans="1:22" ht="331.2">
      <c r="A40" s="13" t="s">
        <v>741</v>
      </c>
      <c r="B40" s="35" t="s">
        <v>708</v>
      </c>
      <c r="C40" s="39" t="s">
        <v>742</v>
      </c>
      <c r="D40" s="20" t="s">
        <v>743</v>
      </c>
      <c r="E40" s="5" t="s">
        <v>488</v>
      </c>
      <c r="F40" s="5"/>
      <c r="G40" s="6" t="s">
        <v>45</v>
      </c>
      <c r="H40" s="6" t="s">
        <v>51</v>
      </c>
      <c r="I40" s="6" t="s">
        <v>61</v>
      </c>
      <c r="J40" s="6" t="s">
        <v>61</v>
      </c>
      <c r="L40" s="16">
        <f t="shared" si="0"/>
        <v>0</v>
      </c>
      <c r="M40" s="16">
        <f t="shared" si="1"/>
        <v>0</v>
      </c>
      <c r="N40" s="16"/>
      <c r="O40" s="16"/>
      <c r="T40" s="39" t="s">
        <v>263</v>
      </c>
      <c r="U40" s="3" t="s">
        <v>274</v>
      </c>
      <c r="V40" s="40" t="s">
        <v>273</v>
      </c>
    </row>
    <row r="41" spans="1:22" ht="86.4">
      <c r="A41" s="13" t="s">
        <v>741</v>
      </c>
      <c r="B41" s="35" t="s">
        <v>708</v>
      </c>
      <c r="C41" s="39" t="s">
        <v>742</v>
      </c>
      <c r="D41" s="20" t="s">
        <v>744</v>
      </c>
      <c r="E41" s="5" t="s">
        <v>490</v>
      </c>
      <c r="F41" s="5"/>
      <c r="G41" s="6" t="s">
        <v>45</v>
      </c>
      <c r="H41" s="6" t="s">
        <v>51</v>
      </c>
      <c r="I41" s="6" t="s">
        <v>61</v>
      </c>
      <c r="J41" s="6" t="s">
        <v>61</v>
      </c>
      <c r="L41" s="16">
        <f t="shared" si="0"/>
        <v>0</v>
      </c>
      <c r="M41" s="16">
        <f t="shared" si="1"/>
        <v>0</v>
      </c>
      <c r="N41" s="16"/>
      <c r="O41" s="16"/>
      <c r="T41" s="39" t="s">
        <v>263</v>
      </c>
      <c r="U41" s="3" t="s">
        <v>274</v>
      </c>
      <c r="V41" s="40" t="s">
        <v>273</v>
      </c>
    </row>
    <row r="42" spans="1:22" ht="409.6">
      <c r="A42" s="13" t="s">
        <v>746</v>
      </c>
      <c r="B42" s="35" t="s">
        <v>745</v>
      </c>
      <c r="C42" s="39" t="s">
        <v>747</v>
      </c>
      <c r="D42" s="20" t="s">
        <v>748</v>
      </c>
      <c r="E42" s="5" t="s">
        <v>488</v>
      </c>
      <c r="F42" s="5"/>
      <c r="G42" s="6" t="s">
        <v>45</v>
      </c>
      <c r="H42" s="6" t="s">
        <v>51</v>
      </c>
      <c r="I42" s="6" t="s">
        <v>61</v>
      </c>
      <c r="J42" s="6" t="s">
        <v>61</v>
      </c>
      <c r="L42" s="16">
        <f t="shared" si="0"/>
        <v>0</v>
      </c>
      <c r="M42" s="16">
        <f t="shared" si="1"/>
        <v>0</v>
      </c>
      <c r="N42" s="16"/>
      <c r="O42" s="16"/>
      <c r="T42" s="39" t="s">
        <v>263</v>
      </c>
      <c r="U42" s="3" t="s">
        <v>274</v>
      </c>
      <c r="V42" s="40" t="s">
        <v>273</v>
      </c>
    </row>
    <row r="43" spans="1:22" ht="86.4">
      <c r="A43" s="13" t="s">
        <v>746</v>
      </c>
      <c r="B43" s="35" t="s">
        <v>745</v>
      </c>
      <c r="C43" s="39" t="s">
        <v>747</v>
      </c>
      <c r="D43" s="20" t="s">
        <v>749</v>
      </c>
      <c r="E43" s="5" t="s">
        <v>490</v>
      </c>
      <c r="F43" s="5"/>
      <c r="G43" s="6" t="s">
        <v>45</v>
      </c>
      <c r="H43" s="6" t="s">
        <v>51</v>
      </c>
      <c r="I43" s="6" t="s">
        <v>61</v>
      </c>
      <c r="J43" s="6" t="s">
        <v>61</v>
      </c>
      <c r="L43" s="16">
        <f t="shared" si="0"/>
        <v>0</v>
      </c>
      <c r="M43" s="16">
        <f t="shared" si="1"/>
        <v>0</v>
      </c>
      <c r="N43" s="16"/>
      <c r="O43" s="16"/>
      <c r="T43" s="39" t="s">
        <v>263</v>
      </c>
      <c r="U43" s="3" t="s">
        <v>274</v>
      </c>
      <c r="V43" s="40" t="s">
        <v>273</v>
      </c>
    </row>
    <row r="44" spans="1:22" ht="403.2">
      <c r="A44" s="13" t="s">
        <v>750</v>
      </c>
      <c r="B44" s="35" t="s">
        <v>745</v>
      </c>
      <c r="C44" s="39" t="s">
        <v>751</v>
      </c>
      <c r="D44" s="20" t="s">
        <v>752</v>
      </c>
      <c r="E44" s="5" t="s">
        <v>488</v>
      </c>
      <c r="F44" s="5"/>
      <c r="G44" s="6" t="s">
        <v>45</v>
      </c>
      <c r="H44" s="6" t="s">
        <v>51</v>
      </c>
      <c r="I44" s="6" t="s">
        <v>61</v>
      </c>
      <c r="J44" s="6" t="s">
        <v>61</v>
      </c>
      <c r="L44" s="16">
        <f t="shared" ref="L44:L47" si="4">IF(G44="No Policy",0,IF(G44="Informal Policy",0.25,IF(G44="Partial Written Policy",0.5,IF(G44="Written Policy",0.75,IF(G44="Approved Written Policy",1,"INVALID")))))</f>
        <v>0</v>
      </c>
      <c r="M44" s="16">
        <f t="shared" ref="M44:M47" si="5">IF(H44="Not Implemented",0,IF(H44="Parts of Policy Implemented",0.25,IF(H44="Implemented on Some Systems",0.5,IF(H44="Implemented on Most Systems",0.75,IF(H44="Implemented on All Systems",1,"INVALID")))))</f>
        <v>0</v>
      </c>
      <c r="N44" s="16"/>
      <c r="O44" s="16"/>
      <c r="T44" s="39" t="s">
        <v>263</v>
      </c>
      <c r="U44" s="3" t="s">
        <v>274</v>
      </c>
      <c r="V44" s="40" t="s">
        <v>273</v>
      </c>
    </row>
    <row r="45" spans="1:22" ht="409.6">
      <c r="A45" s="13" t="s">
        <v>750</v>
      </c>
      <c r="B45" s="35" t="s">
        <v>745</v>
      </c>
      <c r="C45" s="39" t="s">
        <v>751</v>
      </c>
      <c r="D45" s="20" t="s">
        <v>753</v>
      </c>
      <c r="E45" s="5" t="s">
        <v>490</v>
      </c>
      <c r="F45" s="5"/>
      <c r="G45" s="6" t="s">
        <v>45</v>
      </c>
      <c r="H45" s="6" t="s">
        <v>51</v>
      </c>
      <c r="I45" s="6" t="s">
        <v>61</v>
      </c>
      <c r="J45" s="6" t="s">
        <v>61</v>
      </c>
      <c r="L45" s="16">
        <f>IF(G45="No Policy",0,IF(G45="Informal Policy",0.25,IF(G45="Partial Written Policy",0.5,IF(G45="Written Policy",0.75,IF(G45="Approved Written Policy",1,"INVALID")))))</f>
        <v>0</v>
      </c>
      <c r="M45" s="16">
        <f>IF(H45="Not Implemented",0,IF(H45="Parts of Policy Implemented",0.25,IF(H45="Implemented on Some Systems",0.5,IF(H45="Implemented on Most Systems",0.75,IF(H45="Implemented on All Systems",1,"INVALID")))))</f>
        <v>0</v>
      </c>
      <c r="N45" s="16"/>
      <c r="O45" s="16"/>
      <c r="T45" s="39" t="s">
        <v>263</v>
      </c>
      <c r="U45" s="3" t="s">
        <v>274</v>
      </c>
      <c r="V45" s="40" t="s">
        <v>273</v>
      </c>
    </row>
    <row r="46" spans="1:22" ht="409.6">
      <c r="A46" s="13" t="s">
        <v>755</v>
      </c>
      <c r="B46" s="35" t="s">
        <v>745</v>
      </c>
      <c r="C46" s="39" t="s">
        <v>754</v>
      </c>
      <c r="D46" s="20" t="s">
        <v>756</v>
      </c>
      <c r="E46" s="5" t="s">
        <v>488</v>
      </c>
      <c r="F46" s="5"/>
      <c r="G46" s="6" t="s">
        <v>45</v>
      </c>
      <c r="H46" s="6" t="s">
        <v>51</v>
      </c>
      <c r="I46" s="6" t="s">
        <v>61</v>
      </c>
      <c r="J46" s="6" t="s">
        <v>61</v>
      </c>
      <c r="L46" s="16">
        <f>IF(G46="No Policy",0,IF(G46="Informal Policy",0.25,IF(G46="Partial Written Policy",0.5,IF(G46="Written Policy",0.75,IF(G46="Approved Written Policy",1,"INVALID")))))</f>
        <v>0</v>
      </c>
      <c r="M46" s="16">
        <f>IF(H46="Not Implemented",0,IF(H46="Parts of Policy Implemented",0.25,IF(H46="Implemented on Some Systems",0.5,IF(H46="Implemented on Most Systems",0.75,IF(H46="Implemented on All Systems",1,"INVALID")))))</f>
        <v>0</v>
      </c>
      <c r="N46" s="16"/>
      <c r="O46" s="16"/>
      <c r="T46" s="39" t="s">
        <v>263</v>
      </c>
      <c r="U46" s="3" t="s">
        <v>274</v>
      </c>
      <c r="V46" s="40" t="s">
        <v>273</v>
      </c>
    </row>
    <row r="47" spans="1:22" ht="216">
      <c r="A47" s="13" t="s">
        <v>755</v>
      </c>
      <c r="B47" s="35" t="s">
        <v>745</v>
      </c>
      <c r="C47" s="39" t="s">
        <v>754</v>
      </c>
      <c r="D47" s="20" t="s">
        <v>757</v>
      </c>
      <c r="E47" s="5" t="s">
        <v>490</v>
      </c>
      <c r="F47" s="5"/>
      <c r="G47" s="6" t="s">
        <v>45</v>
      </c>
      <c r="H47" s="6" t="s">
        <v>51</v>
      </c>
      <c r="I47" s="6" t="s">
        <v>61</v>
      </c>
      <c r="J47" s="6" t="s">
        <v>61</v>
      </c>
      <c r="L47" s="16">
        <f t="shared" si="4"/>
        <v>0</v>
      </c>
      <c r="M47" s="16">
        <f t="shared" si="5"/>
        <v>0</v>
      </c>
      <c r="N47" s="16"/>
      <c r="O47" s="16"/>
      <c r="T47" s="39" t="s">
        <v>263</v>
      </c>
      <c r="U47" s="3" t="s">
        <v>274</v>
      </c>
      <c r="V47" s="40" t="s">
        <v>273</v>
      </c>
    </row>
    <row r="48" spans="1:22">
      <c r="P48" s="3">
        <f>AVERAGE(P21:P47)</f>
        <v>3</v>
      </c>
      <c r="Q48" s="36" t="s">
        <v>428</v>
      </c>
    </row>
    <row r="49" spans="1:22">
      <c r="F49" s="2" t="s">
        <v>17</v>
      </c>
      <c r="H49" s="17">
        <f>AVERAGE(L21:L47)</f>
        <v>0</v>
      </c>
      <c r="I49" s="17">
        <f>1-H49</f>
        <v>1</v>
      </c>
      <c r="Q49" s="5" t="s">
        <v>17</v>
      </c>
      <c r="S49" s="17" t="e">
        <f xml:space="preserve"> AVERAGE(L24, L25, L26,#REF!)</f>
        <v>#REF!</v>
      </c>
      <c r="T49" s="17" t="e">
        <f>1-S49</f>
        <v>#REF!</v>
      </c>
    </row>
    <row r="50" spans="1:22">
      <c r="F50" s="5" t="s">
        <v>3</v>
      </c>
      <c r="G50" s="5"/>
      <c r="H50" s="17">
        <f>AVERAGE(M21:M47)</f>
        <v>0</v>
      </c>
      <c r="I50" s="17">
        <f>1-H50</f>
        <v>1</v>
      </c>
      <c r="Q50" s="5" t="s">
        <v>3</v>
      </c>
      <c r="R50" s="5"/>
      <c r="S50" s="17" t="e">
        <f xml:space="preserve"> AVERAGE(M24, M25, M26,#REF!)</f>
        <v>#REF!</v>
      </c>
      <c r="T50" s="17" t="e">
        <f>1-S50</f>
        <v>#REF!</v>
      </c>
    </row>
    <row r="51" spans="1:22">
      <c r="F51" s="5" t="s">
        <v>4</v>
      </c>
      <c r="G51" s="5"/>
      <c r="H51" s="17">
        <f>AVERAGE(N21:N47)</f>
        <v>0</v>
      </c>
      <c r="I51" s="17">
        <f>1-H51</f>
        <v>1</v>
      </c>
      <c r="Q51" s="5" t="s">
        <v>4</v>
      </c>
      <c r="R51" s="5"/>
      <c r="S51" s="17" t="e">
        <f xml:space="preserve"> AVERAGE(N24, N25, N26,#REF!)</f>
        <v>#REF!</v>
      </c>
      <c r="T51" s="17" t="e">
        <f>1-S51</f>
        <v>#REF!</v>
      </c>
    </row>
    <row r="52" spans="1:22">
      <c r="F52" s="5" t="s">
        <v>5</v>
      </c>
      <c r="G52" s="5"/>
      <c r="H52" s="17">
        <f>AVERAGE(O21:O47)</f>
        <v>0</v>
      </c>
      <c r="I52" s="17">
        <f>1-H52</f>
        <v>1</v>
      </c>
      <c r="Q52" s="5" t="s">
        <v>5</v>
      </c>
      <c r="R52" s="5"/>
      <c r="S52" s="17" t="e">
        <f xml:space="preserve"> AVERAGE(O24, O25, O26,#REF!)</f>
        <v>#REF!</v>
      </c>
      <c r="T52" s="17" t="e">
        <f>1-S52</f>
        <v>#REF!</v>
      </c>
    </row>
    <row r="53" spans="1:22">
      <c r="F53" s="5" t="s">
        <v>6</v>
      </c>
      <c r="G53" s="5"/>
      <c r="H53" s="17">
        <f>AVERAGE(H49:H52)</f>
        <v>0</v>
      </c>
      <c r="I53" s="17">
        <f>1-H53</f>
        <v>1</v>
      </c>
      <c r="Q53" s="5" t="s">
        <v>6</v>
      </c>
      <c r="R53" s="5"/>
      <c r="S53" s="17" t="e">
        <f>AVERAGE(S49:S52)</f>
        <v>#REF!</v>
      </c>
      <c r="T53" s="17" t="e">
        <f>1-S53</f>
        <v>#REF!</v>
      </c>
    </row>
    <row r="55" spans="1:22" ht="30" customHeight="1">
      <c r="A55" s="68" t="s">
        <v>43</v>
      </c>
      <c r="B55" s="68"/>
      <c r="C55" s="68"/>
      <c r="D55" s="68"/>
      <c r="E55" s="68"/>
      <c r="F55" s="68"/>
      <c r="G55" s="68"/>
      <c r="H55" s="68"/>
      <c r="I55" s="68"/>
      <c r="J55" s="68"/>
      <c r="K55" s="68"/>
      <c r="L55" s="68"/>
      <c r="M55" s="68"/>
      <c r="N55" s="68"/>
      <c r="O55" s="68"/>
      <c r="P55" s="68"/>
      <c r="Q55" s="68"/>
      <c r="T55" s="39" t="s">
        <v>263</v>
      </c>
      <c r="U55" s="39" t="s">
        <v>434</v>
      </c>
      <c r="V55" s="40" t="s">
        <v>435</v>
      </c>
    </row>
  </sheetData>
  <mergeCells count="2">
    <mergeCell ref="A1:J1"/>
    <mergeCell ref="A55:Q55"/>
  </mergeCells>
  <hyperlinks>
    <hyperlink ref="A55" r:id="rId1" display="http://creativecommons.org/licenses/by-sa/4.0/"/>
  </hyperlinks>
  <pageMargins left="0.7" right="0.7" top="0.75" bottom="0.75" header="0.3" footer="0.3"/>
  <pageSetup scale="10"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446" operator="equal" id="{4D3FA8E9-DA0A-49E6-A760-E03435A24B52}">
            <xm:f>Values!$A$8</xm:f>
            <x14:dxf>
              <fill>
                <patternFill>
                  <bgColor rgb="FF27AE60"/>
                </patternFill>
              </fill>
            </x14:dxf>
          </x14:cfRule>
          <x14:cfRule type="cellIs" priority="447" operator="equal" id="{17394DAB-6447-440F-9185-16D680CF78A6}">
            <xm:f>Values!$A$7</xm:f>
            <x14:dxf>
              <fill>
                <patternFill>
                  <bgColor rgb="FFF1C40F"/>
                </patternFill>
              </fill>
            </x14:dxf>
          </x14:cfRule>
          <x14:cfRule type="cellIs" priority="448" operator="equal" id="{EC8837DD-AA63-4409-91F4-0D39EC791FCE}">
            <xm:f>Values!$A$6</xm:f>
            <x14:dxf>
              <fill>
                <patternFill>
                  <bgColor rgb="FFF39C12"/>
                </patternFill>
              </fill>
            </x14:dxf>
          </x14:cfRule>
          <x14:cfRule type="cellIs" priority="449" operator="equal" id="{F2B34E92-F439-4C6F-A3A4-FDED1AABD1C0}">
            <xm:f>Values!$A$5</xm:f>
            <x14:dxf>
              <fill>
                <patternFill>
                  <bgColor rgb="FFE67E22"/>
                </patternFill>
              </fill>
            </x14:dxf>
          </x14:cfRule>
          <x14:cfRule type="cellIs" priority="450" operator="equal" id="{83EBB1BF-41CB-4A66-B932-8C9AB844337E}">
            <xm:f>Values!$A$4</xm:f>
            <x14:dxf>
              <fill>
                <patternFill>
                  <bgColor rgb="FFE74C3C"/>
                </patternFill>
              </fill>
            </x14:dxf>
          </x14:cfRule>
          <xm:sqref>G21:G22 G25:G26 G37</xm:sqref>
        </x14:conditionalFormatting>
        <x14:conditionalFormatting xmlns:xm="http://schemas.microsoft.com/office/excel/2006/main">
          <x14:cfRule type="cellIs" priority="431" operator="equal" id="{A05E851F-495F-427D-B124-AD597F6DC20E}">
            <xm:f>Values!$A$15</xm:f>
            <x14:dxf>
              <fill>
                <patternFill>
                  <bgColor rgb="FF27AE60"/>
                </patternFill>
              </fill>
            </x14:dxf>
          </x14:cfRule>
          <x14:cfRule type="cellIs" priority="442" operator="equal" id="{635E39D1-658E-4ED1-B07E-E98D5D194A93}">
            <xm:f>Values!$A$14</xm:f>
            <x14:dxf>
              <fill>
                <patternFill>
                  <bgColor rgb="FFF1C40F"/>
                </patternFill>
              </fill>
            </x14:dxf>
          </x14:cfRule>
          <x14:cfRule type="cellIs" priority="443" operator="equal" id="{B9A4E2CF-AECB-4CF4-AD02-3FB9230AD72E}">
            <xm:f>Values!$A$13</xm:f>
            <x14:dxf>
              <fill>
                <patternFill>
                  <bgColor rgb="FFF39C12"/>
                </patternFill>
              </fill>
            </x14:dxf>
          </x14:cfRule>
          <x14:cfRule type="cellIs" priority="444" operator="equal" id="{3F0101EA-00B7-453F-B708-49B1BC369BC0}">
            <xm:f>Values!$A$12</xm:f>
            <x14:dxf>
              <fill>
                <patternFill>
                  <bgColor rgb="FFE67E22"/>
                </patternFill>
              </fill>
            </x14:dxf>
          </x14:cfRule>
          <x14:cfRule type="cellIs" priority="445" operator="equal" id="{17DF0A00-0740-4146-9A45-4A2F2AF55A29}">
            <xm:f>Values!$A$11</xm:f>
            <x14:dxf>
              <fill>
                <patternFill>
                  <bgColor rgb="FFE74C3C"/>
                </patternFill>
              </fill>
            </x14:dxf>
          </x14:cfRule>
          <xm:sqref>H21:H22 H25:H26 H37</xm:sqref>
        </x14:conditionalFormatting>
        <x14:conditionalFormatting xmlns:xm="http://schemas.microsoft.com/office/excel/2006/main">
          <x14:cfRule type="cellIs" priority="432" operator="equal" id="{71EDD78B-38F3-4FDC-9D16-4F46C4999E0E}">
            <xm:f>Values!$A$22</xm:f>
            <x14:dxf>
              <fill>
                <patternFill>
                  <bgColor rgb="FF27B060"/>
                </patternFill>
              </fill>
            </x14:dxf>
          </x14:cfRule>
          <x14:cfRule type="cellIs" priority="438" operator="equal" id="{D6E36C7B-88B7-4881-87F9-B380FC9DF61B}">
            <xm:f>Values!$A$21</xm:f>
            <x14:dxf>
              <fill>
                <patternFill>
                  <bgColor rgb="FFF1C40F"/>
                </patternFill>
              </fill>
            </x14:dxf>
          </x14:cfRule>
          <x14:cfRule type="cellIs" priority="439" operator="equal" id="{CE899300-B53C-40A3-A73C-BB4494CCE540}">
            <xm:f>Values!$A$20</xm:f>
            <x14:dxf>
              <fill>
                <patternFill>
                  <bgColor rgb="FFF39C12"/>
                </patternFill>
              </fill>
            </x14:dxf>
          </x14:cfRule>
          <x14:cfRule type="cellIs" priority="440" operator="equal" id="{17903FAB-CB15-47B2-A468-9DDEE18B59B5}">
            <xm:f>Values!$A$19</xm:f>
            <x14:dxf>
              <fill>
                <patternFill>
                  <bgColor rgb="FFE67E22"/>
                </patternFill>
              </fill>
            </x14:dxf>
          </x14:cfRule>
          <x14:cfRule type="cellIs" priority="441" operator="equal" id="{9DE0B808-92BB-4446-8B97-DBE2BDCE9A44}">
            <xm:f>Values!$A$18</xm:f>
            <x14:dxf>
              <fill>
                <patternFill>
                  <bgColor rgb="FFE74C3C"/>
                </patternFill>
              </fill>
            </x14:dxf>
          </x14:cfRule>
          <xm:sqref>I21:I22 I25:I26 I37</xm:sqref>
        </x14:conditionalFormatting>
        <x14:conditionalFormatting xmlns:xm="http://schemas.microsoft.com/office/excel/2006/main">
          <x14:cfRule type="cellIs" priority="433" operator="equal" id="{ED430CE4-7583-484F-9E52-38B83074168E}">
            <xm:f>Values!$A$29</xm:f>
            <x14:dxf>
              <fill>
                <patternFill>
                  <bgColor rgb="FF27AE60"/>
                </patternFill>
              </fill>
            </x14:dxf>
          </x14:cfRule>
          <x14:cfRule type="cellIs" priority="435" operator="equal" id="{5622AF93-1DB5-4A7D-A962-07563A004E61}">
            <xm:f>Values!$A$27</xm:f>
            <x14:dxf>
              <fill>
                <patternFill>
                  <bgColor rgb="FFF39C12"/>
                </patternFill>
              </fill>
            </x14:dxf>
          </x14:cfRule>
          <x14:cfRule type="cellIs" priority="436" operator="equal" id="{30F27E79-AB70-4C0A-BA0F-985407E52F58}">
            <xm:f>Values!$A$26</xm:f>
            <x14:dxf>
              <fill>
                <patternFill>
                  <bgColor rgb="FFE67E22"/>
                </patternFill>
              </fill>
            </x14:dxf>
          </x14:cfRule>
          <x14:cfRule type="cellIs" priority="437" operator="equal" id="{CFA314CA-E2AE-4ADF-BFD3-8825DC98769E}">
            <xm:f>Values!$A$25</xm:f>
            <x14:dxf>
              <fill>
                <patternFill>
                  <bgColor rgb="FFE74C3C"/>
                </patternFill>
              </fill>
            </x14:dxf>
          </x14:cfRule>
          <xm:sqref>J21:J22 J25:J26 J37</xm:sqref>
        </x14:conditionalFormatting>
        <x14:conditionalFormatting xmlns:xm="http://schemas.microsoft.com/office/excel/2006/main">
          <x14:cfRule type="cellIs" priority="434" operator="equal" id="{143D2DB5-C498-4C12-B685-54B25EA4EBA4}">
            <xm:f>Values!$A$28</xm:f>
            <x14:dxf>
              <fill>
                <patternFill>
                  <bgColor rgb="FFF1C40F"/>
                </patternFill>
              </fill>
            </x14:dxf>
          </x14:cfRule>
          <xm:sqref>J21:J22 J25:J26 J37</xm:sqref>
        </x14:conditionalFormatting>
        <x14:conditionalFormatting xmlns:xm="http://schemas.microsoft.com/office/excel/2006/main">
          <x14:cfRule type="cellIs" priority="426" operator="equal" id="{A3E285C1-3408-45D0-8080-1A52FB197847}">
            <xm:f>Values!$A$8</xm:f>
            <x14:dxf>
              <fill>
                <patternFill>
                  <bgColor rgb="FF27AE60"/>
                </patternFill>
              </fill>
            </x14:dxf>
          </x14:cfRule>
          <x14:cfRule type="cellIs" priority="427" operator="equal" id="{896A8FC2-D3ED-44D3-AC20-603349B6FEE9}">
            <xm:f>Values!$A$7</xm:f>
            <x14:dxf>
              <fill>
                <patternFill>
                  <bgColor rgb="FFF1C40F"/>
                </patternFill>
              </fill>
            </x14:dxf>
          </x14:cfRule>
          <x14:cfRule type="cellIs" priority="428" operator="equal" id="{ED2720B4-D214-4B70-87BA-639000316073}">
            <xm:f>Values!$A$6</xm:f>
            <x14:dxf>
              <fill>
                <patternFill>
                  <bgColor rgb="FFF39C12"/>
                </patternFill>
              </fill>
            </x14:dxf>
          </x14:cfRule>
          <x14:cfRule type="cellIs" priority="429" operator="equal" id="{2EE60357-6B85-4798-BC41-4EA3C6421EA9}">
            <xm:f>Values!$A$5</xm:f>
            <x14:dxf>
              <fill>
                <patternFill>
                  <bgColor rgb="FFE67E22"/>
                </patternFill>
              </fill>
            </x14:dxf>
          </x14:cfRule>
          <x14:cfRule type="cellIs" priority="430" operator="equal" id="{F1A3E882-5A8E-450B-A23B-7231AD9D47ED}">
            <xm:f>Values!$A$4</xm:f>
            <x14:dxf>
              <fill>
                <patternFill>
                  <bgColor rgb="FFE74C3C"/>
                </patternFill>
              </fill>
            </x14:dxf>
          </x14:cfRule>
          <xm:sqref>G23</xm:sqref>
        </x14:conditionalFormatting>
        <x14:conditionalFormatting xmlns:xm="http://schemas.microsoft.com/office/excel/2006/main">
          <x14:cfRule type="cellIs" priority="411" operator="equal" id="{253854DA-5193-49D7-A5E4-13AEEDECD4D0}">
            <xm:f>Values!$A$15</xm:f>
            <x14:dxf>
              <fill>
                <patternFill>
                  <bgColor rgb="FF27AE60"/>
                </patternFill>
              </fill>
            </x14:dxf>
          </x14:cfRule>
          <x14:cfRule type="cellIs" priority="422" operator="equal" id="{2A9BA412-B32D-4114-862C-9810ACB0B2EF}">
            <xm:f>Values!$A$14</xm:f>
            <x14:dxf>
              <fill>
                <patternFill>
                  <bgColor rgb="FFF1C40F"/>
                </patternFill>
              </fill>
            </x14:dxf>
          </x14:cfRule>
          <x14:cfRule type="cellIs" priority="423" operator="equal" id="{617DDFEF-DA13-499E-89BD-FA36A58B8D5F}">
            <xm:f>Values!$A$13</xm:f>
            <x14:dxf>
              <fill>
                <patternFill>
                  <bgColor rgb="FFF39C12"/>
                </patternFill>
              </fill>
            </x14:dxf>
          </x14:cfRule>
          <x14:cfRule type="cellIs" priority="424" operator="equal" id="{1483C6D9-BDA1-44E9-8C5B-67C84A967C63}">
            <xm:f>Values!$A$12</xm:f>
            <x14:dxf>
              <fill>
                <patternFill>
                  <bgColor rgb="FFE67E22"/>
                </patternFill>
              </fill>
            </x14:dxf>
          </x14:cfRule>
          <x14:cfRule type="cellIs" priority="425" operator="equal" id="{15A7DC44-7A01-495B-90A5-309B8EB800F9}">
            <xm:f>Values!$A$11</xm:f>
            <x14:dxf>
              <fill>
                <patternFill>
                  <bgColor rgb="FFE74C3C"/>
                </patternFill>
              </fill>
            </x14:dxf>
          </x14:cfRule>
          <xm:sqref>H23</xm:sqref>
        </x14:conditionalFormatting>
        <x14:conditionalFormatting xmlns:xm="http://schemas.microsoft.com/office/excel/2006/main">
          <x14:cfRule type="cellIs" priority="412" operator="equal" id="{939EC379-FC1E-44AA-B688-A4EBF1E85ED0}">
            <xm:f>Values!$A$22</xm:f>
            <x14:dxf>
              <fill>
                <patternFill>
                  <bgColor rgb="FF27B060"/>
                </patternFill>
              </fill>
            </x14:dxf>
          </x14:cfRule>
          <x14:cfRule type="cellIs" priority="418" operator="equal" id="{AEAEB26F-18E6-4AA6-BED5-E629EA79CFDA}">
            <xm:f>Values!$A$21</xm:f>
            <x14:dxf>
              <fill>
                <patternFill>
                  <bgColor rgb="FFF1C40F"/>
                </patternFill>
              </fill>
            </x14:dxf>
          </x14:cfRule>
          <x14:cfRule type="cellIs" priority="419" operator="equal" id="{6651C8C3-75D3-4068-ABF1-3F7A02530397}">
            <xm:f>Values!$A$20</xm:f>
            <x14:dxf>
              <fill>
                <patternFill>
                  <bgColor rgb="FFF39C12"/>
                </patternFill>
              </fill>
            </x14:dxf>
          </x14:cfRule>
          <x14:cfRule type="cellIs" priority="420" operator="equal" id="{06547B7C-08BA-4D4E-800F-C607911C4C30}">
            <xm:f>Values!$A$19</xm:f>
            <x14:dxf>
              <fill>
                <patternFill>
                  <bgColor rgb="FFE67E22"/>
                </patternFill>
              </fill>
            </x14:dxf>
          </x14:cfRule>
          <x14:cfRule type="cellIs" priority="421" operator="equal" id="{D5F086BD-E461-42FE-BF97-5DA0FA6E5974}">
            <xm:f>Values!$A$18</xm:f>
            <x14:dxf>
              <fill>
                <patternFill>
                  <bgColor rgb="FFE74C3C"/>
                </patternFill>
              </fill>
            </x14:dxf>
          </x14:cfRule>
          <xm:sqref>I23</xm:sqref>
        </x14:conditionalFormatting>
        <x14:conditionalFormatting xmlns:xm="http://schemas.microsoft.com/office/excel/2006/main">
          <x14:cfRule type="cellIs" priority="413" operator="equal" id="{5E4D16C0-A110-44E8-872A-D8C48D7366A6}">
            <xm:f>Values!$A$29</xm:f>
            <x14:dxf>
              <fill>
                <patternFill>
                  <bgColor rgb="FF27AE60"/>
                </patternFill>
              </fill>
            </x14:dxf>
          </x14:cfRule>
          <x14:cfRule type="cellIs" priority="415" operator="equal" id="{77DDA720-DD79-4248-9F25-E90A090D519A}">
            <xm:f>Values!$A$27</xm:f>
            <x14:dxf>
              <fill>
                <patternFill>
                  <bgColor rgb="FFF39C12"/>
                </patternFill>
              </fill>
            </x14:dxf>
          </x14:cfRule>
          <x14:cfRule type="cellIs" priority="416" operator="equal" id="{BE9CCBEE-7A85-434E-AB17-44102323FD5C}">
            <xm:f>Values!$A$26</xm:f>
            <x14:dxf>
              <fill>
                <patternFill>
                  <bgColor rgb="FFE67E22"/>
                </patternFill>
              </fill>
            </x14:dxf>
          </x14:cfRule>
          <x14:cfRule type="cellIs" priority="417" operator="equal" id="{A0AD2689-60DD-4719-9EC4-A95BF0908F3D}">
            <xm:f>Values!$A$25</xm:f>
            <x14:dxf>
              <fill>
                <patternFill>
                  <bgColor rgb="FFE74C3C"/>
                </patternFill>
              </fill>
            </x14:dxf>
          </x14:cfRule>
          <xm:sqref>J23</xm:sqref>
        </x14:conditionalFormatting>
        <x14:conditionalFormatting xmlns:xm="http://schemas.microsoft.com/office/excel/2006/main">
          <x14:cfRule type="cellIs" priority="414" operator="equal" id="{F08C841D-CF47-4FD3-B1BD-BFB548A89493}">
            <xm:f>Values!$A$28</xm:f>
            <x14:dxf>
              <fill>
                <patternFill>
                  <bgColor rgb="FFF1C40F"/>
                </patternFill>
              </fill>
            </x14:dxf>
          </x14:cfRule>
          <xm:sqref>J23</xm:sqref>
        </x14:conditionalFormatting>
        <x14:conditionalFormatting xmlns:xm="http://schemas.microsoft.com/office/excel/2006/main">
          <x14:cfRule type="cellIs" priority="406" operator="equal" id="{C7E05108-75AD-4404-B493-EAB6E9F8D5AC}">
            <xm:f>Values!$A$8</xm:f>
            <x14:dxf>
              <fill>
                <patternFill>
                  <bgColor rgb="FF27AE60"/>
                </patternFill>
              </fill>
            </x14:dxf>
          </x14:cfRule>
          <x14:cfRule type="cellIs" priority="407" operator="equal" id="{45F3FFF9-ABBD-49FF-A0A4-65321FC36D72}">
            <xm:f>Values!$A$7</xm:f>
            <x14:dxf>
              <fill>
                <patternFill>
                  <bgColor rgb="FFF1C40F"/>
                </patternFill>
              </fill>
            </x14:dxf>
          </x14:cfRule>
          <x14:cfRule type="cellIs" priority="408" operator="equal" id="{D266F8CC-E13C-4E3A-9FA6-B09B1B4AFCB3}">
            <xm:f>Values!$A$6</xm:f>
            <x14:dxf>
              <fill>
                <patternFill>
                  <bgColor rgb="FFF39C12"/>
                </patternFill>
              </fill>
            </x14:dxf>
          </x14:cfRule>
          <x14:cfRule type="cellIs" priority="409" operator="equal" id="{6E90F5A9-4645-4F29-8DFF-3E944E5DBF2B}">
            <xm:f>Values!$A$5</xm:f>
            <x14:dxf>
              <fill>
                <patternFill>
                  <bgColor rgb="FFE67E22"/>
                </patternFill>
              </fill>
            </x14:dxf>
          </x14:cfRule>
          <x14:cfRule type="cellIs" priority="410" operator="equal" id="{3678BB3F-8A63-4A5F-997F-8DD2CF363B66}">
            <xm:f>Values!$A$4</xm:f>
            <x14:dxf>
              <fill>
                <patternFill>
                  <bgColor rgb="FFE74C3C"/>
                </patternFill>
              </fill>
            </x14:dxf>
          </x14:cfRule>
          <xm:sqref>G24</xm:sqref>
        </x14:conditionalFormatting>
        <x14:conditionalFormatting xmlns:xm="http://schemas.microsoft.com/office/excel/2006/main">
          <x14:cfRule type="cellIs" priority="391" operator="equal" id="{9D44F843-E8FA-424A-930C-08227E2E6768}">
            <xm:f>Values!$A$15</xm:f>
            <x14:dxf>
              <fill>
                <patternFill>
                  <bgColor rgb="FF27AE60"/>
                </patternFill>
              </fill>
            </x14:dxf>
          </x14:cfRule>
          <x14:cfRule type="cellIs" priority="402" operator="equal" id="{2507FBE2-ADEC-4432-BE5D-F446D67CCC71}">
            <xm:f>Values!$A$14</xm:f>
            <x14:dxf>
              <fill>
                <patternFill>
                  <bgColor rgb="FFF1C40F"/>
                </patternFill>
              </fill>
            </x14:dxf>
          </x14:cfRule>
          <x14:cfRule type="cellIs" priority="403" operator="equal" id="{9DD5431B-D886-4FF6-8131-94D3894CE34D}">
            <xm:f>Values!$A$13</xm:f>
            <x14:dxf>
              <fill>
                <patternFill>
                  <bgColor rgb="FFF39C12"/>
                </patternFill>
              </fill>
            </x14:dxf>
          </x14:cfRule>
          <x14:cfRule type="cellIs" priority="404" operator="equal" id="{5D0F38D7-8482-436D-93EB-A75C37622151}">
            <xm:f>Values!$A$12</xm:f>
            <x14:dxf>
              <fill>
                <patternFill>
                  <bgColor rgb="FFE67E22"/>
                </patternFill>
              </fill>
            </x14:dxf>
          </x14:cfRule>
          <x14:cfRule type="cellIs" priority="405" operator="equal" id="{091AFB4B-E175-413A-9B61-D93E22670062}">
            <xm:f>Values!$A$11</xm:f>
            <x14:dxf>
              <fill>
                <patternFill>
                  <bgColor rgb="FFE74C3C"/>
                </patternFill>
              </fill>
            </x14:dxf>
          </x14:cfRule>
          <xm:sqref>H24</xm:sqref>
        </x14:conditionalFormatting>
        <x14:conditionalFormatting xmlns:xm="http://schemas.microsoft.com/office/excel/2006/main">
          <x14:cfRule type="cellIs" priority="392" operator="equal" id="{241D426A-DDB5-4861-8BB8-F72BD137BE12}">
            <xm:f>Values!$A$22</xm:f>
            <x14:dxf>
              <fill>
                <patternFill>
                  <bgColor rgb="FF27B060"/>
                </patternFill>
              </fill>
            </x14:dxf>
          </x14:cfRule>
          <x14:cfRule type="cellIs" priority="398" operator="equal" id="{BCC67D9A-5AFE-402F-AC2F-F1ACE38A93CF}">
            <xm:f>Values!$A$21</xm:f>
            <x14:dxf>
              <fill>
                <patternFill>
                  <bgColor rgb="FFF1C40F"/>
                </patternFill>
              </fill>
            </x14:dxf>
          </x14:cfRule>
          <x14:cfRule type="cellIs" priority="399" operator="equal" id="{0BFD406D-5BEC-41C4-ADD3-9EC5EFDD1E61}">
            <xm:f>Values!$A$20</xm:f>
            <x14:dxf>
              <fill>
                <patternFill>
                  <bgColor rgb="FFF39C12"/>
                </patternFill>
              </fill>
            </x14:dxf>
          </x14:cfRule>
          <x14:cfRule type="cellIs" priority="400" operator="equal" id="{F12B2FE2-8F59-40C2-AF61-192A711780F9}">
            <xm:f>Values!$A$19</xm:f>
            <x14:dxf>
              <fill>
                <patternFill>
                  <bgColor rgb="FFE67E22"/>
                </patternFill>
              </fill>
            </x14:dxf>
          </x14:cfRule>
          <x14:cfRule type="cellIs" priority="401" operator="equal" id="{591EB8FE-E5E3-4111-952A-CAD2131C1E5C}">
            <xm:f>Values!$A$18</xm:f>
            <x14:dxf>
              <fill>
                <patternFill>
                  <bgColor rgb="FFE74C3C"/>
                </patternFill>
              </fill>
            </x14:dxf>
          </x14:cfRule>
          <xm:sqref>I24</xm:sqref>
        </x14:conditionalFormatting>
        <x14:conditionalFormatting xmlns:xm="http://schemas.microsoft.com/office/excel/2006/main">
          <x14:cfRule type="cellIs" priority="393" operator="equal" id="{42CB7021-E6AC-4FDC-AC18-F5551965ADF2}">
            <xm:f>Values!$A$29</xm:f>
            <x14:dxf>
              <fill>
                <patternFill>
                  <bgColor rgb="FF27AE60"/>
                </patternFill>
              </fill>
            </x14:dxf>
          </x14:cfRule>
          <x14:cfRule type="cellIs" priority="395" operator="equal" id="{74F08A50-397D-47EA-87B9-4A2E54D52A8F}">
            <xm:f>Values!$A$27</xm:f>
            <x14:dxf>
              <fill>
                <patternFill>
                  <bgColor rgb="FFF39C12"/>
                </patternFill>
              </fill>
            </x14:dxf>
          </x14:cfRule>
          <x14:cfRule type="cellIs" priority="396" operator="equal" id="{9F5B6444-DB91-445E-AA9C-6F577B67E35E}">
            <xm:f>Values!$A$26</xm:f>
            <x14:dxf>
              <fill>
                <patternFill>
                  <bgColor rgb="FFE67E22"/>
                </patternFill>
              </fill>
            </x14:dxf>
          </x14:cfRule>
          <x14:cfRule type="cellIs" priority="397" operator="equal" id="{98CEA8B5-1B27-40E9-9F17-9D08D4E7A4A3}">
            <xm:f>Values!$A$25</xm:f>
            <x14:dxf>
              <fill>
                <patternFill>
                  <bgColor rgb="FFE74C3C"/>
                </patternFill>
              </fill>
            </x14:dxf>
          </x14:cfRule>
          <xm:sqref>J24</xm:sqref>
        </x14:conditionalFormatting>
        <x14:conditionalFormatting xmlns:xm="http://schemas.microsoft.com/office/excel/2006/main">
          <x14:cfRule type="cellIs" priority="394" operator="equal" id="{EF2B2A14-18EE-4B39-ACA3-FEE5FF8539BA}">
            <xm:f>Values!$A$28</xm:f>
            <x14:dxf>
              <fill>
                <patternFill>
                  <bgColor rgb="FFF1C40F"/>
                </patternFill>
              </fill>
            </x14:dxf>
          </x14:cfRule>
          <xm:sqref>J24</xm:sqref>
        </x14:conditionalFormatting>
        <x14:conditionalFormatting xmlns:xm="http://schemas.microsoft.com/office/excel/2006/main">
          <x14:cfRule type="cellIs" priority="386" operator="equal" id="{3CA69208-8401-495A-92B5-263C6D01A2A6}">
            <xm:f>Values!$A$8</xm:f>
            <x14:dxf>
              <fill>
                <patternFill>
                  <bgColor rgb="FF27AE60"/>
                </patternFill>
              </fill>
            </x14:dxf>
          </x14:cfRule>
          <x14:cfRule type="cellIs" priority="387" operator="equal" id="{B88D98A8-618B-4A93-8BCA-6D8F6D666C43}">
            <xm:f>Values!$A$7</xm:f>
            <x14:dxf>
              <fill>
                <patternFill>
                  <bgColor rgb="FFF1C40F"/>
                </patternFill>
              </fill>
            </x14:dxf>
          </x14:cfRule>
          <x14:cfRule type="cellIs" priority="388" operator="equal" id="{D875617C-42B0-4270-BF86-94856A951DAC}">
            <xm:f>Values!$A$6</xm:f>
            <x14:dxf>
              <fill>
                <patternFill>
                  <bgColor rgb="FFF39C12"/>
                </patternFill>
              </fill>
            </x14:dxf>
          </x14:cfRule>
          <x14:cfRule type="cellIs" priority="389" operator="equal" id="{6A1724AB-1E7B-49A6-9D26-19F16286D469}">
            <xm:f>Values!$A$5</xm:f>
            <x14:dxf>
              <fill>
                <patternFill>
                  <bgColor rgb="FFE67E22"/>
                </patternFill>
              </fill>
            </x14:dxf>
          </x14:cfRule>
          <x14:cfRule type="cellIs" priority="390" operator="equal" id="{B8669498-89F5-486A-9563-A420F48923F6}">
            <xm:f>Values!$A$4</xm:f>
            <x14:dxf>
              <fill>
                <patternFill>
                  <bgColor rgb="FFE74C3C"/>
                </patternFill>
              </fill>
            </x14:dxf>
          </x14:cfRule>
          <xm:sqref>G35:G36</xm:sqref>
        </x14:conditionalFormatting>
        <x14:conditionalFormatting xmlns:xm="http://schemas.microsoft.com/office/excel/2006/main">
          <x14:cfRule type="cellIs" priority="371" operator="equal" id="{E247CBE6-A5FE-49A1-B89D-E9D9CCB6D38D}">
            <xm:f>Values!$A$15</xm:f>
            <x14:dxf>
              <fill>
                <patternFill>
                  <bgColor rgb="FF27AE60"/>
                </patternFill>
              </fill>
            </x14:dxf>
          </x14:cfRule>
          <x14:cfRule type="cellIs" priority="382" operator="equal" id="{B47C9730-254A-4A76-B254-1127710B112E}">
            <xm:f>Values!$A$14</xm:f>
            <x14:dxf>
              <fill>
                <patternFill>
                  <bgColor rgb="FFF1C40F"/>
                </patternFill>
              </fill>
            </x14:dxf>
          </x14:cfRule>
          <x14:cfRule type="cellIs" priority="383" operator="equal" id="{4CBA117F-0602-44E1-B245-E83EE7D934D4}">
            <xm:f>Values!$A$13</xm:f>
            <x14:dxf>
              <fill>
                <patternFill>
                  <bgColor rgb="FFF39C12"/>
                </patternFill>
              </fill>
            </x14:dxf>
          </x14:cfRule>
          <x14:cfRule type="cellIs" priority="384" operator="equal" id="{64DC106C-CD55-499B-90DE-7DF507937286}">
            <xm:f>Values!$A$12</xm:f>
            <x14:dxf>
              <fill>
                <patternFill>
                  <bgColor rgb="FFE67E22"/>
                </patternFill>
              </fill>
            </x14:dxf>
          </x14:cfRule>
          <x14:cfRule type="cellIs" priority="385" operator="equal" id="{E955FCA0-CAAC-490C-8DBF-F894B38FBBBC}">
            <xm:f>Values!$A$11</xm:f>
            <x14:dxf>
              <fill>
                <patternFill>
                  <bgColor rgb="FFE74C3C"/>
                </patternFill>
              </fill>
            </x14:dxf>
          </x14:cfRule>
          <xm:sqref>H35:H36</xm:sqref>
        </x14:conditionalFormatting>
        <x14:conditionalFormatting xmlns:xm="http://schemas.microsoft.com/office/excel/2006/main">
          <x14:cfRule type="cellIs" priority="372" operator="equal" id="{3E0CCCF5-9590-4540-B503-D8F308DE74F0}">
            <xm:f>Values!$A$22</xm:f>
            <x14:dxf>
              <fill>
                <patternFill>
                  <bgColor rgb="FF27B060"/>
                </patternFill>
              </fill>
            </x14:dxf>
          </x14:cfRule>
          <x14:cfRule type="cellIs" priority="378" operator="equal" id="{68839747-3D66-410A-9C0D-786A442E5DDA}">
            <xm:f>Values!$A$21</xm:f>
            <x14:dxf>
              <fill>
                <patternFill>
                  <bgColor rgb="FFF1C40F"/>
                </patternFill>
              </fill>
            </x14:dxf>
          </x14:cfRule>
          <x14:cfRule type="cellIs" priority="379" operator="equal" id="{46D102E7-C7BB-4761-80F3-64A5B43D9840}">
            <xm:f>Values!$A$20</xm:f>
            <x14:dxf>
              <fill>
                <patternFill>
                  <bgColor rgb="FFF39C12"/>
                </patternFill>
              </fill>
            </x14:dxf>
          </x14:cfRule>
          <x14:cfRule type="cellIs" priority="380" operator="equal" id="{5728EF1F-0E63-4845-AAEC-5239C08FD8A2}">
            <xm:f>Values!$A$19</xm:f>
            <x14:dxf>
              <fill>
                <patternFill>
                  <bgColor rgb="FFE67E22"/>
                </patternFill>
              </fill>
            </x14:dxf>
          </x14:cfRule>
          <x14:cfRule type="cellIs" priority="381" operator="equal" id="{D7299FDE-509F-461A-B51B-0D931462306F}">
            <xm:f>Values!$A$18</xm:f>
            <x14:dxf>
              <fill>
                <patternFill>
                  <bgColor rgb="FFE74C3C"/>
                </patternFill>
              </fill>
            </x14:dxf>
          </x14:cfRule>
          <xm:sqref>I35</xm:sqref>
        </x14:conditionalFormatting>
        <x14:conditionalFormatting xmlns:xm="http://schemas.microsoft.com/office/excel/2006/main">
          <x14:cfRule type="cellIs" priority="373" operator="equal" id="{D8E44203-680B-486C-9587-6D09F7674D02}">
            <xm:f>Values!$A$29</xm:f>
            <x14:dxf>
              <fill>
                <patternFill>
                  <bgColor rgb="FF27AE60"/>
                </patternFill>
              </fill>
            </x14:dxf>
          </x14:cfRule>
          <x14:cfRule type="cellIs" priority="375" operator="equal" id="{510D2D2E-308F-4D53-89D6-1032F7B9C2A8}">
            <xm:f>Values!$A$27</xm:f>
            <x14:dxf>
              <fill>
                <patternFill>
                  <bgColor rgb="FFF39C12"/>
                </patternFill>
              </fill>
            </x14:dxf>
          </x14:cfRule>
          <x14:cfRule type="cellIs" priority="376" operator="equal" id="{51903B2D-C081-462B-80C4-C2E52C0D5354}">
            <xm:f>Values!$A$26</xm:f>
            <x14:dxf>
              <fill>
                <patternFill>
                  <bgColor rgb="FFE67E22"/>
                </patternFill>
              </fill>
            </x14:dxf>
          </x14:cfRule>
          <x14:cfRule type="cellIs" priority="377" operator="equal" id="{62B39F91-22C5-4097-9577-3BED3E30CCCE}">
            <xm:f>Values!$A$25</xm:f>
            <x14:dxf>
              <fill>
                <patternFill>
                  <bgColor rgb="FFE74C3C"/>
                </patternFill>
              </fill>
            </x14:dxf>
          </x14:cfRule>
          <xm:sqref>J35</xm:sqref>
        </x14:conditionalFormatting>
        <x14:conditionalFormatting xmlns:xm="http://schemas.microsoft.com/office/excel/2006/main">
          <x14:cfRule type="cellIs" priority="374" operator="equal" id="{686B197D-1501-41B4-BE08-49CCFB980EF9}">
            <xm:f>Values!$A$28</xm:f>
            <x14:dxf>
              <fill>
                <patternFill>
                  <bgColor rgb="FFF1C40F"/>
                </patternFill>
              </fill>
            </x14:dxf>
          </x14:cfRule>
          <xm:sqref>J35</xm:sqref>
        </x14:conditionalFormatting>
        <x14:conditionalFormatting xmlns:xm="http://schemas.microsoft.com/office/excel/2006/main">
          <x14:cfRule type="cellIs" priority="366" operator="equal" id="{928D6BE6-6FFF-4802-9F6F-23995750B777}">
            <xm:f>Values!$A$8</xm:f>
            <x14:dxf>
              <fill>
                <patternFill>
                  <bgColor rgb="FF27AE60"/>
                </patternFill>
              </fill>
            </x14:dxf>
          </x14:cfRule>
          <x14:cfRule type="cellIs" priority="367" operator="equal" id="{89764302-4DFA-49C5-8DEA-26C8DBFEC2E5}">
            <xm:f>Values!$A$7</xm:f>
            <x14:dxf>
              <fill>
                <patternFill>
                  <bgColor rgb="FFF1C40F"/>
                </patternFill>
              </fill>
            </x14:dxf>
          </x14:cfRule>
          <x14:cfRule type="cellIs" priority="368" operator="equal" id="{06195B32-82F0-474E-92FD-3DF81693EF04}">
            <xm:f>Values!$A$6</xm:f>
            <x14:dxf>
              <fill>
                <patternFill>
                  <bgColor rgb="FFF39C12"/>
                </patternFill>
              </fill>
            </x14:dxf>
          </x14:cfRule>
          <x14:cfRule type="cellIs" priority="369" operator="equal" id="{849A2B7A-7451-4C98-A1EF-A2793BE49327}">
            <xm:f>Values!$A$5</xm:f>
            <x14:dxf>
              <fill>
                <patternFill>
                  <bgColor rgb="FFE67E22"/>
                </patternFill>
              </fill>
            </x14:dxf>
          </x14:cfRule>
          <x14:cfRule type="cellIs" priority="370" operator="equal" id="{3A5DBA7D-0076-4760-8B98-B16BCB36783A}">
            <xm:f>Values!$A$4</xm:f>
            <x14:dxf>
              <fill>
                <patternFill>
                  <bgColor rgb="FFE74C3C"/>
                </patternFill>
              </fill>
            </x14:dxf>
          </x14:cfRule>
          <xm:sqref>G33:G34</xm:sqref>
        </x14:conditionalFormatting>
        <x14:conditionalFormatting xmlns:xm="http://schemas.microsoft.com/office/excel/2006/main">
          <x14:cfRule type="cellIs" priority="351" operator="equal" id="{927D6B53-06CF-482B-B5C7-B1CF0005175B}">
            <xm:f>Values!$A$15</xm:f>
            <x14:dxf>
              <fill>
                <patternFill>
                  <bgColor rgb="FF27AE60"/>
                </patternFill>
              </fill>
            </x14:dxf>
          </x14:cfRule>
          <x14:cfRule type="cellIs" priority="362" operator="equal" id="{64269B86-2260-4450-A6CE-0CACF539FC7B}">
            <xm:f>Values!$A$14</xm:f>
            <x14:dxf>
              <fill>
                <patternFill>
                  <bgColor rgb="FFF1C40F"/>
                </patternFill>
              </fill>
            </x14:dxf>
          </x14:cfRule>
          <x14:cfRule type="cellIs" priority="363" operator="equal" id="{225449A4-D39B-4E00-99ED-EB107829DA73}">
            <xm:f>Values!$A$13</xm:f>
            <x14:dxf>
              <fill>
                <patternFill>
                  <bgColor rgb="FFF39C12"/>
                </patternFill>
              </fill>
            </x14:dxf>
          </x14:cfRule>
          <x14:cfRule type="cellIs" priority="364" operator="equal" id="{E11ACD3C-3199-45E9-9E67-2F461B30F28B}">
            <xm:f>Values!$A$12</xm:f>
            <x14:dxf>
              <fill>
                <patternFill>
                  <bgColor rgb="FFE67E22"/>
                </patternFill>
              </fill>
            </x14:dxf>
          </x14:cfRule>
          <x14:cfRule type="cellIs" priority="365" operator="equal" id="{AE7C8B3F-F9F1-425E-A022-DD8AF0B07E9A}">
            <xm:f>Values!$A$11</xm:f>
            <x14:dxf>
              <fill>
                <patternFill>
                  <bgColor rgb="FFE74C3C"/>
                </patternFill>
              </fill>
            </x14:dxf>
          </x14:cfRule>
          <xm:sqref>H33:H34</xm:sqref>
        </x14:conditionalFormatting>
        <x14:conditionalFormatting xmlns:xm="http://schemas.microsoft.com/office/excel/2006/main">
          <x14:cfRule type="cellIs" priority="352" operator="equal" id="{4CDFE03F-0EB2-41E3-A25E-AADA2B9CD5F5}">
            <xm:f>Values!$A$22</xm:f>
            <x14:dxf>
              <fill>
                <patternFill>
                  <bgColor rgb="FF27B060"/>
                </patternFill>
              </fill>
            </x14:dxf>
          </x14:cfRule>
          <x14:cfRule type="cellIs" priority="358" operator="equal" id="{D472024D-DE39-4C73-9233-D8E6FA778FB9}">
            <xm:f>Values!$A$21</xm:f>
            <x14:dxf>
              <fill>
                <patternFill>
                  <bgColor rgb="FFF1C40F"/>
                </patternFill>
              </fill>
            </x14:dxf>
          </x14:cfRule>
          <x14:cfRule type="cellIs" priority="359" operator="equal" id="{35101837-C291-44E0-B10D-E32BC7A7C9F3}">
            <xm:f>Values!$A$20</xm:f>
            <x14:dxf>
              <fill>
                <patternFill>
                  <bgColor rgb="FFF39C12"/>
                </patternFill>
              </fill>
            </x14:dxf>
          </x14:cfRule>
          <x14:cfRule type="cellIs" priority="360" operator="equal" id="{5D0168D9-5B94-4503-9B17-972340EF0501}">
            <xm:f>Values!$A$19</xm:f>
            <x14:dxf>
              <fill>
                <patternFill>
                  <bgColor rgb="FFE67E22"/>
                </patternFill>
              </fill>
            </x14:dxf>
          </x14:cfRule>
          <x14:cfRule type="cellIs" priority="361" operator="equal" id="{5CA949F1-385D-4563-8045-DDEFC2DA9C7E}">
            <xm:f>Values!$A$18</xm:f>
            <x14:dxf>
              <fill>
                <patternFill>
                  <bgColor rgb="FFE74C3C"/>
                </patternFill>
              </fill>
            </x14:dxf>
          </x14:cfRule>
          <xm:sqref>I33</xm:sqref>
        </x14:conditionalFormatting>
        <x14:conditionalFormatting xmlns:xm="http://schemas.microsoft.com/office/excel/2006/main">
          <x14:cfRule type="cellIs" priority="353" operator="equal" id="{3D896A5D-DA29-4D40-9E73-040CFC67658D}">
            <xm:f>Values!$A$29</xm:f>
            <x14:dxf>
              <fill>
                <patternFill>
                  <bgColor rgb="FF27AE60"/>
                </patternFill>
              </fill>
            </x14:dxf>
          </x14:cfRule>
          <x14:cfRule type="cellIs" priority="355" operator="equal" id="{C47FA7F1-7689-4CDD-A07E-DF7011C7E864}">
            <xm:f>Values!$A$27</xm:f>
            <x14:dxf>
              <fill>
                <patternFill>
                  <bgColor rgb="FFF39C12"/>
                </patternFill>
              </fill>
            </x14:dxf>
          </x14:cfRule>
          <x14:cfRule type="cellIs" priority="356" operator="equal" id="{930EB4EE-11A4-4188-A5D9-B5B51E167E63}">
            <xm:f>Values!$A$26</xm:f>
            <x14:dxf>
              <fill>
                <patternFill>
                  <bgColor rgb="FFE67E22"/>
                </patternFill>
              </fill>
            </x14:dxf>
          </x14:cfRule>
          <x14:cfRule type="cellIs" priority="357" operator="equal" id="{C8D937B0-E9D8-4218-824D-F1BD80ABFCD7}">
            <xm:f>Values!$A$25</xm:f>
            <x14:dxf>
              <fill>
                <patternFill>
                  <bgColor rgb="FFE74C3C"/>
                </patternFill>
              </fill>
            </x14:dxf>
          </x14:cfRule>
          <xm:sqref>J33</xm:sqref>
        </x14:conditionalFormatting>
        <x14:conditionalFormatting xmlns:xm="http://schemas.microsoft.com/office/excel/2006/main">
          <x14:cfRule type="cellIs" priority="354" operator="equal" id="{D28708BE-7593-4128-9EE5-4B13DDA1903B}">
            <xm:f>Values!$A$28</xm:f>
            <x14:dxf>
              <fill>
                <patternFill>
                  <bgColor rgb="FFF1C40F"/>
                </patternFill>
              </fill>
            </x14:dxf>
          </x14:cfRule>
          <xm:sqref>J33</xm:sqref>
        </x14:conditionalFormatting>
        <x14:conditionalFormatting xmlns:xm="http://schemas.microsoft.com/office/excel/2006/main">
          <x14:cfRule type="cellIs" priority="346" operator="equal" id="{E3E0E201-BB34-416F-8E2B-75D491F4BE57}">
            <xm:f>Values!$A$8</xm:f>
            <x14:dxf>
              <fill>
                <patternFill>
                  <bgColor rgb="FF27AE60"/>
                </patternFill>
              </fill>
            </x14:dxf>
          </x14:cfRule>
          <x14:cfRule type="cellIs" priority="347" operator="equal" id="{F9288EE5-A8F6-4DF9-83D2-0CFE202864FE}">
            <xm:f>Values!$A$7</xm:f>
            <x14:dxf>
              <fill>
                <patternFill>
                  <bgColor rgb="FFF1C40F"/>
                </patternFill>
              </fill>
            </x14:dxf>
          </x14:cfRule>
          <x14:cfRule type="cellIs" priority="348" operator="equal" id="{130556A5-125C-49CA-BAFF-82BDB6336782}">
            <xm:f>Values!$A$6</xm:f>
            <x14:dxf>
              <fill>
                <patternFill>
                  <bgColor rgb="FFF39C12"/>
                </patternFill>
              </fill>
            </x14:dxf>
          </x14:cfRule>
          <x14:cfRule type="cellIs" priority="349" operator="equal" id="{05781BD0-F15E-40B6-960E-958E7EC67A8C}">
            <xm:f>Values!$A$5</xm:f>
            <x14:dxf>
              <fill>
                <patternFill>
                  <bgColor rgb="FFE67E22"/>
                </patternFill>
              </fill>
            </x14:dxf>
          </x14:cfRule>
          <x14:cfRule type="cellIs" priority="350" operator="equal" id="{31E29E20-ABBA-42D5-91D8-3B230C96F28A}">
            <xm:f>Values!$A$4</xm:f>
            <x14:dxf>
              <fill>
                <patternFill>
                  <bgColor rgb="FFE74C3C"/>
                </patternFill>
              </fill>
            </x14:dxf>
          </x14:cfRule>
          <xm:sqref>G31:G32</xm:sqref>
        </x14:conditionalFormatting>
        <x14:conditionalFormatting xmlns:xm="http://schemas.microsoft.com/office/excel/2006/main">
          <x14:cfRule type="cellIs" priority="331" operator="equal" id="{A634A5FB-7629-44A2-BBCD-E0C2293640F2}">
            <xm:f>Values!$A$15</xm:f>
            <x14:dxf>
              <fill>
                <patternFill>
                  <bgColor rgb="FF27AE60"/>
                </patternFill>
              </fill>
            </x14:dxf>
          </x14:cfRule>
          <x14:cfRule type="cellIs" priority="342" operator="equal" id="{59DC9224-038A-4840-93F1-452D091A5C48}">
            <xm:f>Values!$A$14</xm:f>
            <x14:dxf>
              <fill>
                <patternFill>
                  <bgColor rgb="FFF1C40F"/>
                </patternFill>
              </fill>
            </x14:dxf>
          </x14:cfRule>
          <x14:cfRule type="cellIs" priority="343" operator="equal" id="{0538AA54-52AF-44E7-AE1D-5CFA8864FBB7}">
            <xm:f>Values!$A$13</xm:f>
            <x14:dxf>
              <fill>
                <patternFill>
                  <bgColor rgb="FFF39C12"/>
                </patternFill>
              </fill>
            </x14:dxf>
          </x14:cfRule>
          <x14:cfRule type="cellIs" priority="344" operator="equal" id="{0B3BC5B1-6516-472D-8A8F-A653233814C1}">
            <xm:f>Values!$A$12</xm:f>
            <x14:dxf>
              <fill>
                <patternFill>
                  <bgColor rgb="FFE67E22"/>
                </patternFill>
              </fill>
            </x14:dxf>
          </x14:cfRule>
          <x14:cfRule type="cellIs" priority="345" operator="equal" id="{F6704B4F-8EFC-45C5-9008-C014EE4A3159}">
            <xm:f>Values!$A$11</xm:f>
            <x14:dxf>
              <fill>
                <patternFill>
                  <bgColor rgb="FFE74C3C"/>
                </patternFill>
              </fill>
            </x14:dxf>
          </x14:cfRule>
          <xm:sqref>H31:H32</xm:sqref>
        </x14:conditionalFormatting>
        <x14:conditionalFormatting xmlns:xm="http://schemas.microsoft.com/office/excel/2006/main">
          <x14:cfRule type="cellIs" priority="332" operator="equal" id="{4370F93F-C584-4972-A1CC-980837F18AE2}">
            <xm:f>Values!$A$22</xm:f>
            <x14:dxf>
              <fill>
                <patternFill>
                  <bgColor rgb="FF27B060"/>
                </patternFill>
              </fill>
            </x14:dxf>
          </x14:cfRule>
          <x14:cfRule type="cellIs" priority="338" operator="equal" id="{868BC5E1-F073-4956-ACBC-B7123BAEE019}">
            <xm:f>Values!$A$21</xm:f>
            <x14:dxf>
              <fill>
                <patternFill>
                  <bgColor rgb="FFF1C40F"/>
                </patternFill>
              </fill>
            </x14:dxf>
          </x14:cfRule>
          <x14:cfRule type="cellIs" priority="339" operator="equal" id="{6C09C2A3-1E63-4B34-B2EA-C66C4CA406E3}">
            <xm:f>Values!$A$20</xm:f>
            <x14:dxf>
              <fill>
                <patternFill>
                  <bgColor rgb="FFF39C12"/>
                </patternFill>
              </fill>
            </x14:dxf>
          </x14:cfRule>
          <x14:cfRule type="cellIs" priority="340" operator="equal" id="{4B68DF6D-B626-4A3C-99F4-993EC5AE1202}">
            <xm:f>Values!$A$19</xm:f>
            <x14:dxf>
              <fill>
                <patternFill>
                  <bgColor rgb="FFE67E22"/>
                </patternFill>
              </fill>
            </x14:dxf>
          </x14:cfRule>
          <x14:cfRule type="cellIs" priority="341" operator="equal" id="{71527B26-50FC-4F48-9F46-67F995FF3EF8}">
            <xm:f>Values!$A$18</xm:f>
            <x14:dxf>
              <fill>
                <patternFill>
                  <bgColor rgb="FFE74C3C"/>
                </patternFill>
              </fill>
            </x14:dxf>
          </x14:cfRule>
          <xm:sqref>I31</xm:sqref>
        </x14:conditionalFormatting>
        <x14:conditionalFormatting xmlns:xm="http://schemas.microsoft.com/office/excel/2006/main">
          <x14:cfRule type="cellIs" priority="333" operator="equal" id="{D5D546E0-5664-4015-97F9-D004F2E28EED}">
            <xm:f>Values!$A$29</xm:f>
            <x14:dxf>
              <fill>
                <patternFill>
                  <bgColor rgb="FF27AE60"/>
                </patternFill>
              </fill>
            </x14:dxf>
          </x14:cfRule>
          <x14:cfRule type="cellIs" priority="335" operator="equal" id="{D10DE886-8FBE-4162-993A-E1541D8993D8}">
            <xm:f>Values!$A$27</xm:f>
            <x14:dxf>
              <fill>
                <patternFill>
                  <bgColor rgb="FFF39C12"/>
                </patternFill>
              </fill>
            </x14:dxf>
          </x14:cfRule>
          <x14:cfRule type="cellIs" priority="336" operator="equal" id="{86BD4F4D-CF83-4948-A3D5-34A233E6B252}">
            <xm:f>Values!$A$26</xm:f>
            <x14:dxf>
              <fill>
                <patternFill>
                  <bgColor rgb="FFE67E22"/>
                </patternFill>
              </fill>
            </x14:dxf>
          </x14:cfRule>
          <x14:cfRule type="cellIs" priority="337" operator="equal" id="{A0726DA9-0B03-425D-B71C-F64493D19C6A}">
            <xm:f>Values!$A$25</xm:f>
            <x14:dxf>
              <fill>
                <patternFill>
                  <bgColor rgb="FFE74C3C"/>
                </patternFill>
              </fill>
            </x14:dxf>
          </x14:cfRule>
          <xm:sqref>J31</xm:sqref>
        </x14:conditionalFormatting>
        <x14:conditionalFormatting xmlns:xm="http://schemas.microsoft.com/office/excel/2006/main">
          <x14:cfRule type="cellIs" priority="334" operator="equal" id="{17EA8E08-1DFB-4E23-B334-46035CE7D64B}">
            <xm:f>Values!$A$28</xm:f>
            <x14:dxf>
              <fill>
                <patternFill>
                  <bgColor rgb="FFF1C40F"/>
                </patternFill>
              </fill>
            </x14:dxf>
          </x14:cfRule>
          <xm:sqref>J31</xm:sqref>
        </x14:conditionalFormatting>
        <x14:conditionalFormatting xmlns:xm="http://schemas.microsoft.com/office/excel/2006/main">
          <x14:cfRule type="cellIs" priority="326" operator="equal" id="{09602153-29D4-45B8-81B6-A727DD7A7801}">
            <xm:f>Values!$A$8</xm:f>
            <x14:dxf>
              <fill>
                <patternFill>
                  <bgColor rgb="FF27AE60"/>
                </patternFill>
              </fill>
            </x14:dxf>
          </x14:cfRule>
          <x14:cfRule type="cellIs" priority="327" operator="equal" id="{65280882-7A19-464D-AE63-102EB8C4D392}">
            <xm:f>Values!$A$7</xm:f>
            <x14:dxf>
              <fill>
                <patternFill>
                  <bgColor rgb="FFF1C40F"/>
                </patternFill>
              </fill>
            </x14:dxf>
          </x14:cfRule>
          <x14:cfRule type="cellIs" priority="328" operator="equal" id="{9BB23DA6-BD1B-4819-8E1D-AC812AC2D46F}">
            <xm:f>Values!$A$6</xm:f>
            <x14:dxf>
              <fill>
                <patternFill>
                  <bgColor rgb="FFF39C12"/>
                </patternFill>
              </fill>
            </x14:dxf>
          </x14:cfRule>
          <x14:cfRule type="cellIs" priority="329" operator="equal" id="{48E9A9A6-9745-4F66-99B2-18E9AC37A606}">
            <xm:f>Values!$A$5</xm:f>
            <x14:dxf>
              <fill>
                <patternFill>
                  <bgColor rgb="FFE67E22"/>
                </patternFill>
              </fill>
            </x14:dxf>
          </x14:cfRule>
          <x14:cfRule type="cellIs" priority="330" operator="equal" id="{3F9D9A78-EAC4-4459-93D2-73931CEF5FB2}">
            <xm:f>Values!$A$4</xm:f>
            <x14:dxf>
              <fill>
                <patternFill>
                  <bgColor rgb="FFE74C3C"/>
                </patternFill>
              </fill>
            </x14:dxf>
          </x14:cfRule>
          <xm:sqref>G29:G30</xm:sqref>
        </x14:conditionalFormatting>
        <x14:conditionalFormatting xmlns:xm="http://schemas.microsoft.com/office/excel/2006/main">
          <x14:cfRule type="cellIs" priority="311" operator="equal" id="{F394A0DB-3C05-4FEC-8C8B-98E51A39B38D}">
            <xm:f>Values!$A$15</xm:f>
            <x14:dxf>
              <fill>
                <patternFill>
                  <bgColor rgb="FF27AE60"/>
                </patternFill>
              </fill>
            </x14:dxf>
          </x14:cfRule>
          <x14:cfRule type="cellIs" priority="322" operator="equal" id="{C45167E9-D5A0-47AC-B4F6-28C598A24B40}">
            <xm:f>Values!$A$14</xm:f>
            <x14:dxf>
              <fill>
                <patternFill>
                  <bgColor rgb="FFF1C40F"/>
                </patternFill>
              </fill>
            </x14:dxf>
          </x14:cfRule>
          <x14:cfRule type="cellIs" priority="323" operator="equal" id="{F19A7B5C-CD0B-4654-A601-36648C5FE71C}">
            <xm:f>Values!$A$13</xm:f>
            <x14:dxf>
              <fill>
                <patternFill>
                  <bgColor rgb="FFF39C12"/>
                </patternFill>
              </fill>
            </x14:dxf>
          </x14:cfRule>
          <x14:cfRule type="cellIs" priority="324" operator="equal" id="{41202AAF-098F-489A-9500-085C97C4A804}">
            <xm:f>Values!$A$12</xm:f>
            <x14:dxf>
              <fill>
                <patternFill>
                  <bgColor rgb="FFE67E22"/>
                </patternFill>
              </fill>
            </x14:dxf>
          </x14:cfRule>
          <x14:cfRule type="cellIs" priority="325" operator="equal" id="{988DD6D1-E982-4BB6-B57A-876686B465A3}">
            <xm:f>Values!$A$11</xm:f>
            <x14:dxf>
              <fill>
                <patternFill>
                  <bgColor rgb="FFE74C3C"/>
                </patternFill>
              </fill>
            </x14:dxf>
          </x14:cfRule>
          <xm:sqref>H29:H30</xm:sqref>
        </x14:conditionalFormatting>
        <x14:conditionalFormatting xmlns:xm="http://schemas.microsoft.com/office/excel/2006/main">
          <x14:cfRule type="cellIs" priority="312" operator="equal" id="{9DD3A587-597F-4B87-9638-9CEE848828D8}">
            <xm:f>Values!$A$22</xm:f>
            <x14:dxf>
              <fill>
                <patternFill>
                  <bgColor rgb="FF27B060"/>
                </patternFill>
              </fill>
            </x14:dxf>
          </x14:cfRule>
          <x14:cfRule type="cellIs" priority="318" operator="equal" id="{BDA44673-DE12-491B-95B7-4850D55F3506}">
            <xm:f>Values!$A$21</xm:f>
            <x14:dxf>
              <fill>
                <patternFill>
                  <bgColor rgb="FFF1C40F"/>
                </patternFill>
              </fill>
            </x14:dxf>
          </x14:cfRule>
          <x14:cfRule type="cellIs" priority="319" operator="equal" id="{AA16CE34-B00D-4711-976C-FE4458FAFCFF}">
            <xm:f>Values!$A$20</xm:f>
            <x14:dxf>
              <fill>
                <patternFill>
                  <bgColor rgb="FFF39C12"/>
                </patternFill>
              </fill>
            </x14:dxf>
          </x14:cfRule>
          <x14:cfRule type="cellIs" priority="320" operator="equal" id="{BFC54E76-8DC3-432E-B9FF-31D38DAA7C27}">
            <xm:f>Values!$A$19</xm:f>
            <x14:dxf>
              <fill>
                <patternFill>
                  <bgColor rgb="FFE67E22"/>
                </patternFill>
              </fill>
            </x14:dxf>
          </x14:cfRule>
          <x14:cfRule type="cellIs" priority="321" operator="equal" id="{D781DB33-7152-4C57-9700-CA06DB9D75E8}">
            <xm:f>Values!$A$18</xm:f>
            <x14:dxf>
              <fill>
                <patternFill>
                  <bgColor rgb="FFE74C3C"/>
                </patternFill>
              </fill>
            </x14:dxf>
          </x14:cfRule>
          <xm:sqref>I29</xm:sqref>
        </x14:conditionalFormatting>
        <x14:conditionalFormatting xmlns:xm="http://schemas.microsoft.com/office/excel/2006/main">
          <x14:cfRule type="cellIs" priority="313" operator="equal" id="{B3734C7A-FA90-4120-B146-E22E5CE25937}">
            <xm:f>Values!$A$29</xm:f>
            <x14:dxf>
              <fill>
                <patternFill>
                  <bgColor rgb="FF27AE60"/>
                </patternFill>
              </fill>
            </x14:dxf>
          </x14:cfRule>
          <x14:cfRule type="cellIs" priority="315" operator="equal" id="{9C1BF318-A7D8-4009-9076-34D06513AD99}">
            <xm:f>Values!$A$27</xm:f>
            <x14:dxf>
              <fill>
                <patternFill>
                  <bgColor rgb="FFF39C12"/>
                </patternFill>
              </fill>
            </x14:dxf>
          </x14:cfRule>
          <x14:cfRule type="cellIs" priority="316" operator="equal" id="{E4BA7A6E-A6BC-4967-8F65-B1671D7445B9}">
            <xm:f>Values!$A$26</xm:f>
            <x14:dxf>
              <fill>
                <patternFill>
                  <bgColor rgb="FFE67E22"/>
                </patternFill>
              </fill>
            </x14:dxf>
          </x14:cfRule>
          <x14:cfRule type="cellIs" priority="317" operator="equal" id="{931BDF42-C1EC-4EE4-B22B-1E1434836E2B}">
            <xm:f>Values!$A$25</xm:f>
            <x14:dxf>
              <fill>
                <patternFill>
                  <bgColor rgb="FFE74C3C"/>
                </patternFill>
              </fill>
            </x14:dxf>
          </x14:cfRule>
          <xm:sqref>J29</xm:sqref>
        </x14:conditionalFormatting>
        <x14:conditionalFormatting xmlns:xm="http://schemas.microsoft.com/office/excel/2006/main">
          <x14:cfRule type="cellIs" priority="314" operator="equal" id="{4F8E5533-47E9-4E9C-8527-C9A54CC2C447}">
            <xm:f>Values!$A$28</xm:f>
            <x14:dxf>
              <fill>
                <patternFill>
                  <bgColor rgb="FFF1C40F"/>
                </patternFill>
              </fill>
            </x14:dxf>
          </x14:cfRule>
          <xm:sqref>J29</xm:sqref>
        </x14:conditionalFormatting>
        <x14:conditionalFormatting xmlns:xm="http://schemas.microsoft.com/office/excel/2006/main">
          <x14:cfRule type="cellIs" priority="306" operator="equal" id="{811DBB48-278E-4275-9F55-5247CB33B4F8}">
            <xm:f>Values!$A$8</xm:f>
            <x14:dxf>
              <fill>
                <patternFill>
                  <bgColor rgb="FF27AE60"/>
                </patternFill>
              </fill>
            </x14:dxf>
          </x14:cfRule>
          <x14:cfRule type="cellIs" priority="307" operator="equal" id="{008D69BD-7CB3-4409-895B-98154429268A}">
            <xm:f>Values!$A$7</xm:f>
            <x14:dxf>
              <fill>
                <patternFill>
                  <bgColor rgb="FFF1C40F"/>
                </patternFill>
              </fill>
            </x14:dxf>
          </x14:cfRule>
          <x14:cfRule type="cellIs" priority="308" operator="equal" id="{08DD876E-E10A-4AEC-BAFE-3F769CB55F73}">
            <xm:f>Values!$A$6</xm:f>
            <x14:dxf>
              <fill>
                <patternFill>
                  <bgColor rgb="FFF39C12"/>
                </patternFill>
              </fill>
            </x14:dxf>
          </x14:cfRule>
          <x14:cfRule type="cellIs" priority="309" operator="equal" id="{A22B9153-18FD-4E35-9F8B-10DF32C4CDF6}">
            <xm:f>Values!$A$5</xm:f>
            <x14:dxf>
              <fill>
                <patternFill>
                  <bgColor rgb="FFE67E22"/>
                </patternFill>
              </fill>
            </x14:dxf>
          </x14:cfRule>
          <x14:cfRule type="cellIs" priority="310" operator="equal" id="{3A20E3C9-62CE-48DB-93D9-A2CB94B91EFB}">
            <xm:f>Values!$A$4</xm:f>
            <x14:dxf>
              <fill>
                <patternFill>
                  <bgColor rgb="FFE74C3C"/>
                </patternFill>
              </fill>
            </x14:dxf>
          </x14:cfRule>
          <xm:sqref>G27:G28</xm:sqref>
        </x14:conditionalFormatting>
        <x14:conditionalFormatting xmlns:xm="http://schemas.microsoft.com/office/excel/2006/main">
          <x14:cfRule type="cellIs" priority="291" operator="equal" id="{8D0A136E-C598-43DA-9A5F-C84135973EEC}">
            <xm:f>Values!$A$15</xm:f>
            <x14:dxf>
              <fill>
                <patternFill>
                  <bgColor rgb="FF27AE60"/>
                </patternFill>
              </fill>
            </x14:dxf>
          </x14:cfRule>
          <x14:cfRule type="cellIs" priority="302" operator="equal" id="{E3C01A25-1344-4895-A3FD-88D1D8C69729}">
            <xm:f>Values!$A$14</xm:f>
            <x14:dxf>
              <fill>
                <patternFill>
                  <bgColor rgb="FFF1C40F"/>
                </patternFill>
              </fill>
            </x14:dxf>
          </x14:cfRule>
          <x14:cfRule type="cellIs" priority="303" operator="equal" id="{89CE9979-FEDE-476E-93D6-DC97D902BE3A}">
            <xm:f>Values!$A$13</xm:f>
            <x14:dxf>
              <fill>
                <patternFill>
                  <bgColor rgb="FFF39C12"/>
                </patternFill>
              </fill>
            </x14:dxf>
          </x14:cfRule>
          <x14:cfRule type="cellIs" priority="304" operator="equal" id="{B5BD9E45-260D-4C09-A3DF-B20006589623}">
            <xm:f>Values!$A$12</xm:f>
            <x14:dxf>
              <fill>
                <patternFill>
                  <bgColor rgb="FFE67E22"/>
                </patternFill>
              </fill>
            </x14:dxf>
          </x14:cfRule>
          <x14:cfRule type="cellIs" priority="305" operator="equal" id="{9EB02596-2CF5-4C19-B0C1-55BBF83218B3}">
            <xm:f>Values!$A$11</xm:f>
            <x14:dxf>
              <fill>
                <patternFill>
                  <bgColor rgb="FFE74C3C"/>
                </patternFill>
              </fill>
            </x14:dxf>
          </x14:cfRule>
          <xm:sqref>H27:H28</xm:sqref>
        </x14:conditionalFormatting>
        <x14:conditionalFormatting xmlns:xm="http://schemas.microsoft.com/office/excel/2006/main">
          <x14:cfRule type="cellIs" priority="292" operator="equal" id="{D2AFED42-7094-483F-BC18-C45E07593474}">
            <xm:f>Values!$A$22</xm:f>
            <x14:dxf>
              <fill>
                <patternFill>
                  <bgColor rgb="FF27B060"/>
                </patternFill>
              </fill>
            </x14:dxf>
          </x14:cfRule>
          <x14:cfRule type="cellIs" priority="298" operator="equal" id="{00F4EA11-3BBD-476C-A99A-F4091D8FC78B}">
            <xm:f>Values!$A$21</xm:f>
            <x14:dxf>
              <fill>
                <patternFill>
                  <bgColor rgb="FFF1C40F"/>
                </patternFill>
              </fill>
            </x14:dxf>
          </x14:cfRule>
          <x14:cfRule type="cellIs" priority="299" operator="equal" id="{205CC7BB-861C-439E-ACD9-A046AD79E1BA}">
            <xm:f>Values!$A$20</xm:f>
            <x14:dxf>
              <fill>
                <patternFill>
                  <bgColor rgb="FFF39C12"/>
                </patternFill>
              </fill>
            </x14:dxf>
          </x14:cfRule>
          <x14:cfRule type="cellIs" priority="300" operator="equal" id="{F8A20C60-7A56-43D3-9756-B97794DF1829}">
            <xm:f>Values!$A$19</xm:f>
            <x14:dxf>
              <fill>
                <patternFill>
                  <bgColor rgb="FFE67E22"/>
                </patternFill>
              </fill>
            </x14:dxf>
          </x14:cfRule>
          <x14:cfRule type="cellIs" priority="301" operator="equal" id="{A5C0AEBF-3B82-422A-81D9-729017972290}">
            <xm:f>Values!$A$18</xm:f>
            <x14:dxf>
              <fill>
                <patternFill>
                  <bgColor rgb="FFE74C3C"/>
                </patternFill>
              </fill>
            </x14:dxf>
          </x14:cfRule>
          <xm:sqref>I27</xm:sqref>
        </x14:conditionalFormatting>
        <x14:conditionalFormatting xmlns:xm="http://schemas.microsoft.com/office/excel/2006/main">
          <x14:cfRule type="cellIs" priority="293" operator="equal" id="{6A434ABE-3764-4AE3-9603-E5CD5D4D798F}">
            <xm:f>Values!$A$29</xm:f>
            <x14:dxf>
              <fill>
                <patternFill>
                  <bgColor rgb="FF27AE60"/>
                </patternFill>
              </fill>
            </x14:dxf>
          </x14:cfRule>
          <x14:cfRule type="cellIs" priority="295" operator="equal" id="{5163A527-4572-4FD6-97BB-6BFC72468C7C}">
            <xm:f>Values!$A$27</xm:f>
            <x14:dxf>
              <fill>
                <patternFill>
                  <bgColor rgb="FFF39C12"/>
                </patternFill>
              </fill>
            </x14:dxf>
          </x14:cfRule>
          <x14:cfRule type="cellIs" priority="296" operator="equal" id="{A22500DE-F0BF-4D72-A5E0-96DBE80B8666}">
            <xm:f>Values!$A$26</xm:f>
            <x14:dxf>
              <fill>
                <patternFill>
                  <bgColor rgb="FFE67E22"/>
                </patternFill>
              </fill>
            </x14:dxf>
          </x14:cfRule>
          <x14:cfRule type="cellIs" priority="297" operator="equal" id="{1D3BC3BF-A837-4B15-95BA-0B1BD26C9369}">
            <xm:f>Values!$A$25</xm:f>
            <x14:dxf>
              <fill>
                <patternFill>
                  <bgColor rgb="FFE74C3C"/>
                </patternFill>
              </fill>
            </x14:dxf>
          </x14:cfRule>
          <xm:sqref>J27</xm:sqref>
        </x14:conditionalFormatting>
        <x14:conditionalFormatting xmlns:xm="http://schemas.microsoft.com/office/excel/2006/main">
          <x14:cfRule type="cellIs" priority="294" operator="equal" id="{A768D7C5-E7FA-418D-A671-AD87DA902639}">
            <xm:f>Values!$A$28</xm:f>
            <x14:dxf>
              <fill>
                <patternFill>
                  <bgColor rgb="FFF1C40F"/>
                </patternFill>
              </fill>
            </x14:dxf>
          </x14:cfRule>
          <xm:sqref>J27</xm:sqref>
        </x14:conditionalFormatting>
        <x14:conditionalFormatting xmlns:xm="http://schemas.microsoft.com/office/excel/2006/main">
          <x14:cfRule type="cellIs" priority="286" operator="equal" id="{151BAE40-B22F-4556-92F6-54C85C263423}">
            <xm:f>Values!$A$8</xm:f>
            <x14:dxf>
              <fill>
                <patternFill>
                  <bgColor rgb="FF27AE60"/>
                </patternFill>
              </fill>
            </x14:dxf>
          </x14:cfRule>
          <x14:cfRule type="cellIs" priority="287" operator="equal" id="{8F88920F-E40B-4BDE-B614-901E47A3E976}">
            <xm:f>Values!$A$7</xm:f>
            <x14:dxf>
              <fill>
                <patternFill>
                  <bgColor rgb="FFF1C40F"/>
                </patternFill>
              </fill>
            </x14:dxf>
          </x14:cfRule>
          <x14:cfRule type="cellIs" priority="288" operator="equal" id="{34BD2AE6-28B9-4380-AA7C-CCF41C2CBF63}">
            <xm:f>Values!$A$6</xm:f>
            <x14:dxf>
              <fill>
                <patternFill>
                  <bgColor rgb="FFF39C12"/>
                </patternFill>
              </fill>
            </x14:dxf>
          </x14:cfRule>
          <x14:cfRule type="cellIs" priority="289" operator="equal" id="{0D365865-D71D-4F1A-A5A4-7F8CE2BB370E}">
            <xm:f>Values!$A$5</xm:f>
            <x14:dxf>
              <fill>
                <patternFill>
                  <bgColor rgb="FFE67E22"/>
                </patternFill>
              </fill>
            </x14:dxf>
          </x14:cfRule>
          <x14:cfRule type="cellIs" priority="290" operator="equal" id="{57C3A371-E8B0-471A-B365-130C1457BC52}">
            <xm:f>Values!$A$4</xm:f>
            <x14:dxf>
              <fill>
                <patternFill>
                  <bgColor rgb="FFE74C3C"/>
                </patternFill>
              </fill>
            </x14:dxf>
          </x14:cfRule>
          <xm:sqref>G44</xm:sqref>
        </x14:conditionalFormatting>
        <x14:conditionalFormatting xmlns:xm="http://schemas.microsoft.com/office/excel/2006/main">
          <x14:cfRule type="cellIs" priority="281" operator="equal" id="{7EFB491E-F750-4B6F-84A8-A9E651FC86C1}">
            <xm:f>Values!$A$15</xm:f>
            <x14:dxf>
              <fill>
                <patternFill>
                  <bgColor rgb="FF27AE60"/>
                </patternFill>
              </fill>
            </x14:dxf>
          </x14:cfRule>
          <x14:cfRule type="cellIs" priority="282" operator="equal" id="{027CE70A-81A2-4380-9305-5C1D30E094FE}">
            <xm:f>Values!$A$14</xm:f>
            <x14:dxf>
              <fill>
                <patternFill>
                  <bgColor rgb="FFF1C40F"/>
                </patternFill>
              </fill>
            </x14:dxf>
          </x14:cfRule>
          <x14:cfRule type="cellIs" priority="283" operator="equal" id="{6EE9A45B-2D3F-468A-B065-1739C340C0CF}">
            <xm:f>Values!$A$13</xm:f>
            <x14:dxf>
              <fill>
                <patternFill>
                  <bgColor rgb="FFF39C12"/>
                </patternFill>
              </fill>
            </x14:dxf>
          </x14:cfRule>
          <x14:cfRule type="cellIs" priority="284" operator="equal" id="{DF6CD26A-8FCD-4ED5-9123-1B8218C08FFF}">
            <xm:f>Values!$A$12</xm:f>
            <x14:dxf>
              <fill>
                <patternFill>
                  <bgColor rgb="FFE67E22"/>
                </patternFill>
              </fill>
            </x14:dxf>
          </x14:cfRule>
          <x14:cfRule type="cellIs" priority="285" operator="equal" id="{8BD98C44-5C0B-4E0C-ABBC-02A159D50AF8}">
            <xm:f>Values!$A$11</xm:f>
            <x14:dxf>
              <fill>
                <patternFill>
                  <bgColor rgb="FFE74C3C"/>
                </patternFill>
              </fill>
            </x14:dxf>
          </x14:cfRule>
          <xm:sqref>H44</xm:sqref>
        </x14:conditionalFormatting>
        <x14:conditionalFormatting xmlns:xm="http://schemas.microsoft.com/office/excel/2006/main">
          <x14:cfRule type="cellIs" priority="276" operator="equal" id="{C252B897-0025-4D12-B2F4-E0847F2B5B6D}">
            <xm:f>Values!$A$8</xm:f>
            <x14:dxf>
              <fill>
                <patternFill>
                  <bgColor rgb="FF27AE60"/>
                </patternFill>
              </fill>
            </x14:dxf>
          </x14:cfRule>
          <x14:cfRule type="cellIs" priority="277" operator="equal" id="{141ADAD8-ACFF-41EF-9B14-BDD4B19818F6}">
            <xm:f>Values!$A$7</xm:f>
            <x14:dxf>
              <fill>
                <patternFill>
                  <bgColor rgb="FFF1C40F"/>
                </patternFill>
              </fill>
            </x14:dxf>
          </x14:cfRule>
          <x14:cfRule type="cellIs" priority="278" operator="equal" id="{EB416A02-4A34-4B07-B07E-97503F307D8D}">
            <xm:f>Values!$A$6</xm:f>
            <x14:dxf>
              <fill>
                <patternFill>
                  <bgColor rgb="FFF39C12"/>
                </patternFill>
              </fill>
            </x14:dxf>
          </x14:cfRule>
          <x14:cfRule type="cellIs" priority="279" operator="equal" id="{E6A498B0-E5C5-4796-9DF3-811A9C4BF852}">
            <xm:f>Values!$A$5</xm:f>
            <x14:dxf>
              <fill>
                <patternFill>
                  <bgColor rgb="FFE67E22"/>
                </patternFill>
              </fill>
            </x14:dxf>
          </x14:cfRule>
          <x14:cfRule type="cellIs" priority="280" operator="equal" id="{62B98BDE-65C4-427A-9DD9-D47739CFB882}">
            <xm:f>Values!$A$4</xm:f>
            <x14:dxf>
              <fill>
                <patternFill>
                  <bgColor rgb="FFE74C3C"/>
                </patternFill>
              </fill>
            </x14:dxf>
          </x14:cfRule>
          <xm:sqref>G43</xm:sqref>
        </x14:conditionalFormatting>
        <x14:conditionalFormatting xmlns:xm="http://schemas.microsoft.com/office/excel/2006/main">
          <x14:cfRule type="cellIs" priority="271" operator="equal" id="{3C236B2D-19BE-4714-A3E8-5982EBF6598E}">
            <xm:f>Values!$A$15</xm:f>
            <x14:dxf>
              <fill>
                <patternFill>
                  <bgColor rgb="FF27AE60"/>
                </patternFill>
              </fill>
            </x14:dxf>
          </x14:cfRule>
          <x14:cfRule type="cellIs" priority="272" operator="equal" id="{E318545D-80BD-43C2-A9EE-48DE6C634880}">
            <xm:f>Values!$A$14</xm:f>
            <x14:dxf>
              <fill>
                <patternFill>
                  <bgColor rgb="FFF1C40F"/>
                </patternFill>
              </fill>
            </x14:dxf>
          </x14:cfRule>
          <x14:cfRule type="cellIs" priority="273" operator="equal" id="{25E81587-4830-42E8-88BF-B8F615D4876D}">
            <xm:f>Values!$A$13</xm:f>
            <x14:dxf>
              <fill>
                <patternFill>
                  <bgColor rgb="FFF39C12"/>
                </patternFill>
              </fill>
            </x14:dxf>
          </x14:cfRule>
          <x14:cfRule type="cellIs" priority="274" operator="equal" id="{D80059A5-D00D-4B3C-9451-2194391B6E1B}">
            <xm:f>Values!$A$12</xm:f>
            <x14:dxf>
              <fill>
                <patternFill>
                  <bgColor rgb="FFE67E22"/>
                </patternFill>
              </fill>
            </x14:dxf>
          </x14:cfRule>
          <x14:cfRule type="cellIs" priority="275" operator="equal" id="{D6170F66-CC01-4396-A98D-EA8EE6DF26B8}">
            <xm:f>Values!$A$11</xm:f>
            <x14:dxf>
              <fill>
                <patternFill>
                  <bgColor rgb="FFE74C3C"/>
                </patternFill>
              </fill>
            </x14:dxf>
          </x14:cfRule>
          <xm:sqref>H43</xm:sqref>
        </x14:conditionalFormatting>
        <x14:conditionalFormatting xmlns:xm="http://schemas.microsoft.com/office/excel/2006/main">
          <x14:cfRule type="cellIs" priority="266" operator="equal" id="{5EDE8760-B6F7-4323-8044-FC396DF59E81}">
            <xm:f>Values!$A$8</xm:f>
            <x14:dxf>
              <fill>
                <patternFill>
                  <bgColor rgb="FF27AE60"/>
                </patternFill>
              </fill>
            </x14:dxf>
          </x14:cfRule>
          <x14:cfRule type="cellIs" priority="267" operator="equal" id="{DEF8CA7A-BD54-4829-AA71-2292E460C8D9}">
            <xm:f>Values!$A$7</xm:f>
            <x14:dxf>
              <fill>
                <patternFill>
                  <bgColor rgb="FFF1C40F"/>
                </patternFill>
              </fill>
            </x14:dxf>
          </x14:cfRule>
          <x14:cfRule type="cellIs" priority="268" operator="equal" id="{88EE36F8-D4A5-4019-AF7C-739D78F4BF05}">
            <xm:f>Values!$A$6</xm:f>
            <x14:dxf>
              <fill>
                <patternFill>
                  <bgColor rgb="FFF39C12"/>
                </patternFill>
              </fill>
            </x14:dxf>
          </x14:cfRule>
          <x14:cfRule type="cellIs" priority="269" operator="equal" id="{3C99B668-58C0-4FAA-8430-878D07FBA465}">
            <xm:f>Values!$A$5</xm:f>
            <x14:dxf>
              <fill>
                <patternFill>
                  <bgColor rgb="FFE67E22"/>
                </patternFill>
              </fill>
            </x14:dxf>
          </x14:cfRule>
          <x14:cfRule type="cellIs" priority="270" operator="equal" id="{A0E00CAE-095A-4864-9E95-1523E3031727}">
            <xm:f>Values!$A$4</xm:f>
            <x14:dxf>
              <fill>
                <patternFill>
                  <bgColor rgb="FFE74C3C"/>
                </patternFill>
              </fill>
            </x14:dxf>
          </x14:cfRule>
          <xm:sqref>G42</xm:sqref>
        </x14:conditionalFormatting>
        <x14:conditionalFormatting xmlns:xm="http://schemas.microsoft.com/office/excel/2006/main">
          <x14:cfRule type="cellIs" priority="261" operator="equal" id="{CB29C29E-B3E7-4308-A58F-F468390933E6}">
            <xm:f>Values!$A$15</xm:f>
            <x14:dxf>
              <fill>
                <patternFill>
                  <bgColor rgb="FF27AE60"/>
                </patternFill>
              </fill>
            </x14:dxf>
          </x14:cfRule>
          <x14:cfRule type="cellIs" priority="262" operator="equal" id="{DA061755-E211-4B9F-9F7F-0AC094E47C84}">
            <xm:f>Values!$A$14</xm:f>
            <x14:dxf>
              <fill>
                <patternFill>
                  <bgColor rgb="FFF1C40F"/>
                </patternFill>
              </fill>
            </x14:dxf>
          </x14:cfRule>
          <x14:cfRule type="cellIs" priority="263" operator="equal" id="{057B77A0-E1A2-4DE8-A79A-FD8A09A472B0}">
            <xm:f>Values!$A$13</xm:f>
            <x14:dxf>
              <fill>
                <patternFill>
                  <bgColor rgb="FFF39C12"/>
                </patternFill>
              </fill>
            </x14:dxf>
          </x14:cfRule>
          <x14:cfRule type="cellIs" priority="264" operator="equal" id="{6194A13B-2B4D-4757-A9EE-4A6B5BBE2C85}">
            <xm:f>Values!$A$12</xm:f>
            <x14:dxf>
              <fill>
                <patternFill>
                  <bgColor rgb="FFE67E22"/>
                </patternFill>
              </fill>
            </x14:dxf>
          </x14:cfRule>
          <x14:cfRule type="cellIs" priority="265" operator="equal" id="{83F778C5-73EB-4C68-8C95-C442D713B56C}">
            <xm:f>Values!$A$11</xm:f>
            <x14:dxf>
              <fill>
                <patternFill>
                  <bgColor rgb="FFE74C3C"/>
                </patternFill>
              </fill>
            </x14:dxf>
          </x14:cfRule>
          <xm:sqref>H42</xm:sqref>
        </x14:conditionalFormatting>
        <x14:conditionalFormatting xmlns:xm="http://schemas.microsoft.com/office/excel/2006/main">
          <x14:cfRule type="cellIs" priority="256" operator="equal" id="{AE1C7D4C-C1FF-44C0-AB44-5868D7CA86C4}">
            <xm:f>Values!$A$8</xm:f>
            <x14:dxf>
              <fill>
                <patternFill>
                  <bgColor rgb="FF27AE60"/>
                </patternFill>
              </fill>
            </x14:dxf>
          </x14:cfRule>
          <x14:cfRule type="cellIs" priority="257" operator="equal" id="{A1FDD8F8-9B2A-49FB-96E4-9E0D47BC795D}">
            <xm:f>Values!$A$7</xm:f>
            <x14:dxf>
              <fill>
                <patternFill>
                  <bgColor rgb="FFF1C40F"/>
                </patternFill>
              </fill>
            </x14:dxf>
          </x14:cfRule>
          <x14:cfRule type="cellIs" priority="258" operator="equal" id="{2A1CD843-6A52-46D9-8A1D-5FB1427522C9}">
            <xm:f>Values!$A$6</xm:f>
            <x14:dxf>
              <fill>
                <patternFill>
                  <bgColor rgb="FFF39C12"/>
                </patternFill>
              </fill>
            </x14:dxf>
          </x14:cfRule>
          <x14:cfRule type="cellIs" priority="259" operator="equal" id="{B38F7998-C749-4771-8201-53D7F818DBE4}">
            <xm:f>Values!$A$5</xm:f>
            <x14:dxf>
              <fill>
                <patternFill>
                  <bgColor rgb="FFE67E22"/>
                </patternFill>
              </fill>
            </x14:dxf>
          </x14:cfRule>
          <x14:cfRule type="cellIs" priority="260" operator="equal" id="{8C07B575-BF21-4789-9930-AFF2F8D49FFA}">
            <xm:f>Values!$A$4</xm:f>
            <x14:dxf>
              <fill>
                <patternFill>
                  <bgColor rgb="FFE74C3C"/>
                </patternFill>
              </fill>
            </x14:dxf>
          </x14:cfRule>
          <xm:sqref>G41</xm:sqref>
        </x14:conditionalFormatting>
        <x14:conditionalFormatting xmlns:xm="http://schemas.microsoft.com/office/excel/2006/main">
          <x14:cfRule type="cellIs" priority="251" operator="equal" id="{A7B84911-704E-431F-97E7-3893326B49A3}">
            <xm:f>Values!$A$15</xm:f>
            <x14:dxf>
              <fill>
                <patternFill>
                  <bgColor rgb="FF27AE60"/>
                </patternFill>
              </fill>
            </x14:dxf>
          </x14:cfRule>
          <x14:cfRule type="cellIs" priority="252" operator="equal" id="{692064EC-F760-4076-B72C-6302E11AC4F9}">
            <xm:f>Values!$A$14</xm:f>
            <x14:dxf>
              <fill>
                <patternFill>
                  <bgColor rgb="FFF1C40F"/>
                </patternFill>
              </fill>
            </x14:dxf>
          </x14:cfRule>
          <x14:cfRule type="cellIs" priority="253" operator="equal" id="{F70D1AA8-83C8-4062-9969-723076F6683B}">
            <xm:f>Values!$A$13</xm:f>
            <x14:dxf>
              <fill>
                <patternFill>
                  <bgColor rgb="FFF39C12"/>
                </patternFill>
              </fill>
            </x14:dxf>
          </x14:cfRule>
          <x14:cfRule type="cellIs" priority="254" operator="equal" id="{73737266-4CE7-4D3B-B91E-62F4CF8CE7DD}">
            <xm:f>Values!$A$12</xm:f>
            <x14:dxf>
              <fill>
                <patternFill>
                  <bgColor rgb="FFE67E22"/>
                </patternFill>
              </fill>
            </x14:dxf>
          </x14:cfRule>
          <x14:cfRule type="cellIs" priority="255" operator="equal" id="{EBF8B991-196B-4B6F-A4DA-ACA07C8F282D}">
            <xm:f>Values!$A$11</xm:f>
            <x14:dxf>
              <fill>
                <patternFill>
                  <bgColor rgb="FFE74C3C"/>
                </patternFill>
              </fill>
            </x14:dxf>
          </x14:cfRule>
          <xm:sqref>H41</xm:sqref>
        </x14:conditionalFormatting>
        <x14:conditionalFormatting xmlns:xm="http://schemas.microsoft.com/office/excel/2006/main">
          <x14:cfRule type="cellIs" priority="246" operator="equal" id="{5237C174-517F-495A-8431-2931FE539540}">
            <xm:f>Values!$A$8</xm:f>
            <x14:dxf>
              <fill>
                <patternFill>
                  <bgColor rgb="FF27AE60"/>
                </patternFill>
              </fill>
            </x14:dxf>
          </x14:cfRule>
          <x14:cfRule type="cellIs" priority="247" operator="equal" id="{89D965AF-B84D-487B-9266-8CEDC26123C3}">
            <xm:f>Values!$A$7</xm:f>
            <x14:dxf>
              <fill>
                <patternFill>
                  <bgColor rgb="FFF1C40F"/>
                </patternFill>
              </fill>
            </x14:dxf>
          </x14:cfRule>
          <x14:cfRule type="cellIs" priority="248" operator="equal" id="{E4908CE8-B579-444C-99AF-648BFA3F3A49}">
            <xm:f>Values!$A$6</xm:f>
            <x14:dxf>
              <fill>
                <patternFill>
                  <bgColor rgb="FFF39C12"/>
                </patternFill>
              </fill>
            </x14:dxf>
          </x14:cfRule>
          <x14:cfRule type="cellIs" priority="249" operator="equal" id="{1B229F37-E6E7-4400-84AA-40CC70455EDB}">
            <xm:f>Values!$A$5</xm:f>
            <x14:dxf>
              <fill>
                <patternFill>
                  <bgColor rgb="FFE67E22"/>
                </patternFill>
              </fill>
            </x14:dxf>
          </x14:cfRule>
          <x14:cfRule type="cellIs" priority="250" operator="equal" id="{8A0DCDE2-8558-4E46-B206-5BFB5E0E1D6F}">
            <xm:f>Values!$A$4</xm:f>
            <x14:dxf>
              <fill>
                <patternFill>
                  <bgColor rgb="FFE74C3C"/>
                </patternFill>
              </fill>
            </x14:dxf>
          </x14:cfRule>
          <xm:sqref>G40</xm:sqref>
        </x14:conditionalFormatting>
        <x14:conditionalFormatting xmlns:xm="http://schemas.microsoft.com/office/excel/2006/main">
          <x14:cfRule type="cellIs" priority="241" operator="equal" id="{FBF7488B-E32D-4FA2-A1C2-3F332C889198}">
            <xm:f>Values!$A$15</xm:f>
            <x14:dxf>
              <fill>
                <patternFill>
                  <bgColor rgb="FF27AE60"/>
                </patternFill>
              </fill>
            </x14:dxf>
          </x14:cfRule>
          <x14:cfRule type="cellIs" priority="242" operator="equal" id="{38BF14BC-FD62-4C99-BFBF-59E1C1CA8278}">
            <xm:f>Values!$A$14</xm:f>
            <x14:dxf>
              <fill>
                <patternFill>
                  <bgColor rgb="FFF1C40F"/>
                </patternFill>
              </fill>
            </x14:dxf>
          </x14:cfRule>
          <x14:cfRule type="cellIs" priority="243" operator="equal" id="{0BB65C8A-0A71-4616-A84D-87716103B2DC}">
            <xm:f>Values!$A$13</xm:f>
            <x14:dxf>
              <fill>
                <patternFill>
                  <bgColor rgb="FFF39C12"/>
                </patternFill>
              </fill>
            </x14:dxf>
          </x14:cfRule>
          <x14:cfRule type="cellIs" priority="244" operator="equal" id="{DEAF3A77-12D7-4C6B-A192-3657BFCBD7CB}">
            <xm:f>Values!$A$12</xm:f>
            <x14:dxf>
              <fill>
                <patternFill>
                  <bgColor rgb="FFE67E22"/>
                </patternFill>
              </fill>
            </x14:dxf>
          </x14:cfRule>
          <x14:cfRule type="cellIs" priority="245" operator="equal" id="{B0D6CA0A-3AB6-4FE2-8483-B563ED56EEA5}">
            <xm:f>Values!$A$11</xm:f>
            <x14:dxf>
              <fill>
                <patternFill>
                  <bgColor rgb="FFE74C3C"/>
                </patternFill>
              </fill>
            </x14:dxf>
          </x14:cfRule>
          <xm:sqref>H40</xm:sqref>
        </x14:conditionalFormatting>
        <x14:conditionalFormatting xmlns:xm="http://schemas.microsoft.com/office/excel/2006/main">
          <x14:cfRule type="cellIs" priority="236" operator="equal" id="{47C1B038-DB9B-4838-B8CF-9CE7DFF4B127}">
            <xm:f>Values!$A$8</xm:f>
            <x14:dxf>
              <fill>
                <patternFill>
                  <bgColor rgb="FF27AE60"/>
                </patternFill>
              </fill>
            </x14:dxf>
          </x14:cfRule>
          <x14:cfRule type="cellIs" priority="237" operator="equal" id="{3E7B447D-82A2-40F7-8A50-7C0FD85930BE}">
            <xm:f>Values!$A$7</xm:f>
            <x14:dxf>
              <fill>
                <patternFill>
                  <bgColor rgb="FFF1C40F"/>
                </patternFill>
              </fill>
            </x14:dxf>
          </x14:cfRule>
          <x14:cfRule type="cellIs" priority="238" operator="equal" id="{860BB665-D4B6-411C-8672-77A2E4C3B87E}">
            <xm:f>Values!$A$6</xm:f>
            <x14:dxf>
              <fill>
                <patternFill>
                  <bgColor rgb="FFF39C12"/>
                </patternFill>
              </fill>
            </x14:dxf>
          </x14:cfRule>
          <x14:cfRule type="cellIs" priority="239" operator="equal" id="{5C2850EF-F834-4EC8-A2FE-8EBAE4D76196}">
            <xm:f>Values!$A$5</xm:f>
            <x14:dxf>
              <fill>
                <patternFill>
                  <bgColor rgb="FFE67E22"/>
                </patternFill>
              </fill>
            </x14:dxf>
          </x14:cfRule>
          <x14:cfRule type="cellIs" priority="240" operator="equal" id="{6EBA400B-E1AE-4B9B-A0EB-B167CC94103B}">
            <xm:f>Values!$A$4</xm:f>
            <x14:dxf>
              <fill>
                <patternFill>
                  <bgColor rgb="FFE74C3C"/>
                </patternFill>
              </fill>
            </x14:dxf>
          </x14:cfRule>
          <xm:sqref>G39</xm:sqref>
        </x14:conditionalFormatting>
        <x14:conditionalFormatting xmlns:xm="http://schemas.microsoft.com/office/excel/2006/main">
          <x14:cfRule type="cellIs" priority="231" operator="equal" id="{578D73A0-6966-41D7-9D7D-EB2009EAF4B7}">
            <xm:f>Values!$A$15</xm:f>
            <x14:dxf>
              <fill>
                <patternFill>
                  <bgColor rgb="FF27AE60"/>
                </patternFill>
              </fill>
            </x14:dxf>
          </x14:cfRule>
          <x14:cfRule type="cellIs" priority="232" operator="equal" id="{BFF3EB17-BED4-40A1-8EDB-85B755F03496}">
            <xm:f>Values!$A$14</xm:f>
            <x14:dxf>
              <fill>
                <patternFill>
                  <bgColor rgb="FFF1C40F"/>
                </patternFill>
              </fill>
            </x14:dxf>
          </x14:cfRule>
          <x14:cfRule type="cellIs" priority="233" operator="equal" id="{73989703-3129-4478-AAE4-C28B9A6494CD}">
            <xm:f>Values!$A$13</xm:f>
            <x14:dxf>
              <fill>
                <patternFill>
                  <bgColor rgb="FFF39C12"/>
                </patternFill>
              </fill>
            </x14:dxf>
          </x14:cfRule>
          <x14:cfRule type="cellIs" priority="234" operator="equal" id="{3CD80CF5-CC23-4514-A8AD-4011F1505BF5}">
            <xm:f>Values!$A$12</xm:f>
            <x14:dxf>
              <fill>
                <patternFill>
                  <bgColor rgb="FFE67E22"/>
                </patternFill>
              </fill>
            </x14:dxf>
          </x14:cfRule>
          <x14:cfRule type="cellIs" priority="235" operator="equal" id="{6F3F6554-681D-43C8-BAD6-7E5FF6AB999D}">
            <xm:f>Values!$A$11</xm:f>
            <x14:dxf>
              <fill>
                <patternFill>
                  <bgColor rgb="FFE74C3C"/>
                </patternFill>
              </fill>
            </x14:dxf>
          </x14:cfRule>
          <xm:sqref>H39</xm:sqref>
        </x14:conditionalFormatting>
        <x14:conditionalFormatting xmlns:xm="http://schemas.microsoft.com/office/excel/2006/main">
          <x14:cfRule type="cellIs" priority="226" operator="equal" id="{4F6F6F43-E9C3-4A5D-B6F7-B1C347974D08}">
            <xm:f>Values!$A$8</xm:f>
            <x14:dxf>
              <fill>
                <patternFill>
                  <bgColor rgb="FF27AE60"/>
                </patternFill>
              </fill>
            </x14:dxf>
          </x14:cfRule>
          <x14:cfRule type="cellIs" priority="227" operator="equal" id="{CFF6C556-1579-406E-A894-E2FEFA14CF2C}">
            <xm:f>Values!$A$7</xm:f>
            <x14:dxf>
              <fill>
                <patternFill>
                  <bgColor rgb="FFF1C40F"/>
                </patternFill>
              </fill>
            </x14:dxf>
          </x14:cfRule>
          <x14:cfRule type="cellIs" priority="228" operator="equal" id="{054E5C28-75D3-4151-BE49-DE2063C5C731}">
            <xm:f>Values!$A$6</xm:f>
            <x14:dxf>
              <fill>
                <patternFill>
                  <bgColor rgb="FFF39C12"/>
                </patternFill>
              </fill>
            </x14:dxf>
          </x14:cfRule>
          <x14:cfRule type="cellIs" priority="229" operator="equal" id="{05079777-F458-4642-85A0-D2E4B3B5F65C}">
            <xm:f>Values!$A$5</xm:f>
            <x14:dxf>
              <fill>
                <patternFill>
                  <bgColor rgb="FFE67E22"/>
                </patternFill>
              </fill>
            </x14:dxf>
          </x14:cfRule>
          <x14:cfRule type="cellIs" priority="230" operator="equal" id="{DAF89CE9-4C62-453E-99BF-469F96C0D2DF}">
            <xm:f>Values!$A$4</xm:f>
            <x14:dxf>
              <fill>
                <patternFill>
                  <bgColor rgb="FFE74C3C"/>
                </patternFill>
              </fill>
            </x14:dxf>
          </x14:cfRule>
          <xm:sqref>G38</xm:sqref>
        </x14:conditionalFormatting>
        <x14:conditionalFormatting xmlns:xm="http://schemas.microsoft.com/office/excel/2006/main">
          <x14:cfRule type="cellIs" priority="221" operator="equal" id="{6DF96871-AE86-4364-AA8F-F1A319C28EA8}">
            <xm:f>Values!$A$15</xm:f>
            <x14:dxf>
              <fill>
                <patternFill>
                  <bgColor rgb="FF27AE60"/>
                </patternFill>
              </fill>
            </x14:dxf>
          </x14:cfRule>
          <x14:cfRule type="cellIs" priority="222" operator="equal" id="{4A4AC509-40F5-4177-AFBA-252A018CC504}">
            <xm:f>Values!$A$14</xm:f>
            <x14:dxf>
              <fill>
                <patternFill>
                  <bgColor rgb="FFF1C40F"/>
                </patternFill>
              </fill>
            </x14:dxf>
          </x14:cfRule>
          <x14:cfRule type="cellIs" priority="223" operator="equal" id="{B1372954-6C51-4CB9-AB44-F56A98F874FE}">
            <xm:f>Values!$A$13</xm:f>
            <x14:dxf>
              <fill>
                <patternFill>
                  <bgColor rgb="FFF39C12"/>
                </patternFill>
              </fill>
            </x14:dxf>
          </x14:cfRule>
          <x14:cfRule type="cellIs" priority="224" operator="equal" id="{B119BF58-ABB4-4DCC-A5D5-E46A1E1FA872}">
            <xm:f>Values!$A$12</xm:f>
            <x14:dxf>
              <fill>
                <patternFill>
                  <bgColor rgb="FFE67E22"/>
                </patternFill>
              </fill>
            </x14:dxf>
          </x14:cfRule>
          <x14:cfRule type="cellIs" priority="225" operator="equal" id="{3BF6608A-33D4-474D-8B54-58E88719604A}">
            <xm:f>Values!$A$11</xm:f>
            <x14:dxf>
              <fill>
                <patternFill>
                  <bgColor rgb="FFE74C3C"/>
                </patternFill>
              </fill>
            </x14:dxf>
          </x14:cfRule>
          <xm:sqref>H38</xm:sqref>
        </x14:conditionalFormatting>
        <x14:conditionalFormatting xmlns:xm="http://schemas.microsoft.com/office/excel/2006/main">
          <x14:cfRule type="cellIs" priority="176" operator="equal" id="{DCF58CC9-87D5-4C0E-8462-E68D4A1AA129}">
            <xm:f>Values!$A$8</xm:f>
            <x14:dxf>
              <fill>
                <patternFill>
                  <bgColor rgb="FF27AE60"/>
                </patternFill>
              </fill>
            </x14:dxf>
          </x14:cfRule>
          <x14:cfRule type="cellIs" priority="177" operator="equal" id="{55AECE97-3AB9-4B50-BA58-8D6E2361045D}">
            <xm:f>Values!$A$7</xm:f>
            <x14:dxf>
              <fill>
                <patternFill>
                  <bgColor rgb="FFF1C40F"/>
                </patternFill>
              </fill>
            </x14:dxf>
          </x14:cfRule>
          <x14:cfRule type="cellIs" priority="178" operator="equal" id="{BAF88F21-C893-4645-A055-DB497FCB5E0E}">
            <xm:f>Values!$A$6</xm:f>
            <x14:dxf>
              <fill>
                <patternFill>
                  <bgColor rgb="FFF39C12"/>
                </patternFill>
              </fill>
            </x14:dxf>
          </x14:cfRule>
          <x14:cfRule type="cellIs" priority="179" operator="equal" id="{3A4299B0-7B1E-4DB4-9AB9-7517347A1F36}">
            <xm:f>Values!$A$5</xm:f>
            <x14:dxf>
              <fill>
                <patternFill>
                  <bgColor rgb="FFE67E22"/>
                </patternFill>
              </fill>
            </x14:dxf>
          </x14:cfRule>
          <x14:cfRule type="cellIs" priority="180" operator="equal" id="{568D66CE-4A01-413D-ADCD-97DA6CF521AC}">
            <xm:f>Values!$A$4</xm:f>
            <x14:dxf>
              <fill>
                <patternFill>
                  <bgColor rgb="FFE74C3C"/>
                </patternFill>
              </fill>
            </x14:dxf>
          </x14:cfRule>
          <xm:sqref>G47</xm:sqref>
        </x14:conditionalFormatting>
        <x14:conditionalFormatting xmlns:xm="http://schemas.microsoft.com/office/excel/2006/main">
          <x14:cfRule type="cellIs" priority="171" operator="equal" id="{99F9F3BA-CA59-4D63-8081-05B557962D9E}">
            <xm:f>Values!$A$15</xm:f>
            <x14:dxf>
              <fill>
                <patternFill>
                  <bgColor rgb="FF27AE60"/>
                </patternFill>
              </fill>
            </x14:dxf>
          </x14:cfRule>
          <x14:cfRule type="cellIs" priority="172" operator="equal" id="{9793A08C-3025-4D5E-96CE-A43D1B89596F}">
            <xm:f>Values!$A$14</xm:f>
            <x14:dxf>
              <fill>
                <patternFill>
                  <bgColor rgb="FFF1C40F"/>
                </patternFill>
              </fill>
            </x14:dxf>
          </x14:cfRule>
          <x14:cfRule type="cellIs" priority="173" operator="equal" id="{0DA94718-5E5B-4E61-847C-619588E398BD}">
            <xm:f>Values!$A$13</xm:f>
            <x14:dxf>
              <fill>
                <patternFill>
                  <bgColor rgb="FFF39C12"/>
                </patternFill>
              </fill>
            </x14:dxf>
          </x14:cfRule>
          <x14:cfRule type="cellIs" priority="174" operator="equal" id="{EBBFD156-CB22-4D8A-ACF7-6C024ADC4D83}">
            <xm:f>Values!$A$12</xm:f>
            <x14:dxf>
              <fill>
                <patternFill>
                  <bgColor rgb="FFE67E22"/>
                </patternFill>
              </fill>
            </x14:dxf>
          </x14:cfRule>
          <x14:cfRule type="cellIs" priority="175" operator="equal" id="{525E07E6-A7B0-4D68-918E-2114EFF60408}">
            <xm:f>Values!$A$11</xm:f>
            <x14:dxf>
              <fill>
                <patternFill>
                  <bgColor rgb="FFE74C3C"/>
                </patternFill>
              </fill>
            </x14:dxf>
          </x14:cfRule>
          <xm:sqref>H47</xm:sqref>
        </x14:conditionalFormatting>
        <x14:conditionalFormatting xmlns:xm="http://schemas.microsoft.com/office/excel/2006/main">
          <x14:cfRule type="cellIs" priority="166" operator="equal" id="{6FE7649B-B349-47E2-90F8-70C4C991A92D}">
            <xm:f>Values!$A$8</xm:f>
            <x14:dxf>
              <fill>
                <patternFill>
                  <bgColor rgb="FF27AE60"/>
                </patternFill>
              </fill>
            </x14:dxf>
          </x14:cfRule>
          <x14:cfRule type="cellIs" priority="167" operator="equal" id="{025F5AA2-EBDF-4820-A422-3769EFB48E23}">
            <xm:f>Values!$A$7</xm:f>
            <x14:dxf>
              <fill>
                <patternFill>
                  <bgColor rgb="FFF1C40F"/>
                </patternFill>
              </fill>
            </x14:dxf>
          </x14:cfRule>
          <x14:cfRule type="cellIs" priority="168" operator="equal" id="{625306F8-4CB8-44A4-9B71-7744FCA38667}">
            <xm:f>Values!$A$6</xm:f>
            <x14:dxf>
              <fill>
                <patternFill>
                  <bgColor rgb="FFF39C12"/>
                </patternFill>
              </fill>
            </x14:dxf>
          </x14:cfRule>
          <x14:cfRule type="cellIs" priority="169" operator="equal" id="{B2920F31-4031-4B5A-A447-7B3E3DDE978A}">
            <xm:f>Values!$A$5</xm:f>
            <x14:dxf>
              <fill>
                <patternFill>
                  <bgColor rgb="FFE67E22"/>
                </patternFill>
              </fill>
            </x14:dxf>
          </x14:cfRule>
          <x14:cfRule type="cellIs" priority="170" operator="equal" id="{2EC46094-A028-43EE-B06E-D0CAB7316AC4}">
            <xm:f>Values!$A$4</xm:f>
            <x14:dxf>
              <fill>
                <patternFill>
                  <bgColor rgb="FFE74C3C"/>
                </patternFill>
              </fill>
            </x14:dxf>
          </x14:cfRule>
          <xm:sqref>G46</xm:sqref>
        </x14:conditionalFormatting>
        <x14:conditionalFormatting xmlns:xm="http://schemas.microsoft.com/office/excel/2006/main">
          <x14:cfRule type="cellIs" priority="161" operator="equal" id="{9BCA7385-C2DF-4555-91E1-6CFF52491F25}">
            <xm:f>Values!$A$15</xm:f>
            <x14:dxf>
              <fill>
                <patternFill>
                  <bgColor rgb="FF27AE60"/>
                </patternFill>
              </fill>
            </x14:dxf>
          </x14:cfRule>
          <x14:cfRule type="cellIs" priority="162" operator="equal" id="{E77F80CB-F7FE-448B-85D2-DCCADAA0C927}">
            <xm:f>Values!$A$14</xm:f>
            <x14:dxf>
              <fill>
                <patternFill>
                  <bgColor rgb="FFF1C40F"/>
                </patternFill>
              </fill>
            </x14:dxf>
          </x14:cfRule>
          <x14:cfRule type="cellIs" priority="163" operator="equal" id="{15F4EBF5-685D-47C3-BF1E-B3AB046F8D10}">
            <xm:f>Values!$A$13</xm:f>
            <x14:dxf>
              <fill>
                <patternFill>
                  <bgColor rgb="FFF39C12"/>
                </patternFill>
              </fill>
            </x14:dxf>
          </x14:cfRule>
          <x14:cfRule type="cellIs" priority="164" operator="equal" id="{0AE3169E-6317-4ACB-BC7F-AA687D064CFC}">
            <xm:f>Values!$A$12</xm:f>
            <x14:dxf>
              <fill>
                <patternFill>
                  <bgColor rgb="FFE67E22"/>
                </patternFill>
              </fill>
            </x14:dxf>
          </x14:cfRule>
          <x14:cfRule type="cellIs" priority="165" operator="equal" id="{4EAF36F8-4A2E-43C3-B775-82FCE7FE1039}">
            <xm:f>Values!$A$11</xm:f>
            <x14:dxf>
              <fill>
                <patternFill>
                  <bgColor rgb="FFE74C3C"/>
                </patternFill>
              </fill>
            </x14:dxf>
          </x14:cfRule>
          <xm:sqref>H46</xm:sqref>
        </x14:conditionalFormatting>
        <x14:conditionalFormatting xmlns:xm="http://schemas.microsoft.com/office/excel/2006/main">
          <x14:cfRule type="cellIs" priority="156" operator="equal" id="{ADB9514A-76DD-42A6-A5BC-2518B54B02AD}">
            <xm:f>Values!$A$8</xm:f>
            <x14:dxf>
              <fill>
                <patternFill>
                  <bgColor rgb="FF27AE60"/>
                </patternFill>
              </fill>
            </x14:dxf>
          </x14:cfRule>
          <x14:cfRule type="cellIs" priority="157" operator="equal" id="{675D29C7-7E3C-4CFB-825C-B6BC107D6190}">
            <xm:f>Values!$A$7</xm:f>
            <x14:dxf>
              <fill>
                <patternFill>
                  <bgColor rgb="FFF1C40F"/>
                </patternFill>
              </fill>
            </x14:dxf>
          </x14:cfRule>
          <x14:cfRule type="cellIs" priority="158" operator="equal" id="{AD0A0C5D-B5CD-4772-A28F-EC139A8B95BF}">
            <xm:f>Values!$A$6</xm:f>
            <x14:dxf>
              <fill>
                <patternFill>
                  <bgColor rgb="FFF39C12"/>
                </patternFill>
              </fill>
            </x14:dxf>
          </x14:cfRule>
          <x14:cfRule type="cellIs" priority="159" operator="equal" id="{2FE459AA-5D5B-4F32-A860-C8A1F41B9948}">
            <xm:f>Values!$A$5</xm:f>
            <x14:dxf>
              <fill>
                <patternFill>
                  <bgColor rgb="FFE67E22"/>
                </patternFill>
              </fill>
            </x14:dxf>
          </x14:cfRule>
          <x14:cfRule type="cellIs" priority="160" operator="equal" id="{EB67D620-C8F0-4516-A248-8FF2FE1AE870}">
            <xm:f>Values!$A$4</xm:f>
            <x14:dxf>
              <fill>
                <patternFill>
                  <bgColor rgb="FFE74C3C"/>
                </patternFill>
              </fill>
            </x14:dxf>
          </x14:cfRule>
          <xm:sqref>G45</xm:sqref>
        </x14:conditionalFormatting>
        <x14:conditionalFormatting xmlns:xm="http://schemas.microsoft.com/office/excel/2006/main">
          <x14:cfRule type="cellIs" priority="151" operator="equal" id="{0E4E1DA6-73F0-4010-85F0-153784ABE585}">
            <xm:f>Values!$A$15</xm:f>
            <x14:dxf>
              <fill>
                <patternFill>
                  <bgColor rgb="FF27AE60"/>
                </patternFill>
              </fill>
            </x14:dxf>
          </x14:cfRule>
          <x14:cfRule type="cellIs" priority="152" operator="equal" id="{2A50E370-7AE1-40F9-A9BF-BAFDD56F15AF}">
            <xm:f>Values!$A$14</xm:f>
            <x14:dxf>
              <fill>
                <patternFill>
                  <bgColor rgb="FFF1C40F"/>
                </patternFill>
              </fill>
            </x14:dxf>
          </x14:cfRule>
          <x14:cfRule type="cellIs" priority="153" operator="equal" id="{A871A6B8-D1BD-47F6-82F1-F6135C97DAE1}">
            <xm:f>Values!$A$13</xm:f>
            <x14:dxf>
              <fill>
                <patternFill>
                  <bgColor rgb="FFF39C12"/>
                </patternFill>
              </fill>
            </x14:dxf>
          </x14:cfRule>
          <x14:cfRule type="cellIs" priority="154" operator="equal" id="{B172428B-EAF3-4E2E-A00C-729E63A23FD2}">
            <xm:f>Values!$A$12</xm:f>
            <x14:dxf>
              <fill>
                <patternFill>
                  <bgColor rgb="FFE67E22"/>
                </patternFill>
              </fill>
            </x14:dxf>
          </x14:cfRule>
          <x14:cfRule type="cellIs" priority="155" operator="equal" id="{B3168BFB-FBC9-40E0-BED4-E65025AD1AC7}">
            <xm:f>Values!$A$11</xm:f>
            <x14:dxf>
              <fill>
                <patternFill>
                  <bgColor rgb="FFE74C3C"/>
                </patternFill>
              </fill>
            </x14:dxf>
          </x14:cfRule>
          <xm:sqref>H45</xm:sqref>
        </x14:conditionalFormatting>
        <x14:conditionalFormatting xmlns:xm="http://schemas.microsoft.com/office/excel/2006/main">
          <x14:cfRule type="cellIs" priority="146" operator="equal" id="{A3791A29-ACBF-4684-BE90-925E8F692389}">
            <xm:f>Values!$A$22</xm:f>
            <x14:dxf>
              <fill>
                <patternFill>
                  <bgColor rgb="FF27B060"/>
                </patternFill>
              </fill>
            </x14:dxf>
          </x14:cfRule>
          <x14:cfRule type="cellIs" priority="147" operator="equal" id="{3A1F3234-2E95-4CF4-8E47-91F9076DC230}">
            <xm:f>Values!$A$21</xm:f>
            <x14:dxf>
              <fill>
                <patternFill>
                  <bgColor rgb="FFF1C40F"/>
                </patternFill>
              </fill>
            </x14:dxf>
          </x14:cfRule>
          <x14:cfRule type="cellIs" priority="148" operator="equal" id="{AD7DCFC0-B9A2-4912-855F-48949C45089F}">
            <xm:f>Values!$A$20</xm:f>
            <x14:dxf>
              <fill>
                <patternFill>
                  <bgColor rgb="FFF39C12"/>
                </patternFill>
              </fill>
            </x14:dxf>
          </x14:cfRule>
          <x14:cfRule type="cellIs" priority="149" operator="equal" id="{0FA473B6-6FB6-423C-A102-1785B1A003D2}">
            <xm:f>Values!$A$19</xm:f>
            <x14:dxf>
              <fill>
                <patternFill>
                  <bgColor rgb="FFE67E22"/>
                </patternFill>
              </fill>
            </x14:dxf>
          </x14:cfRule>
          <x14:cfRule type="cellIs" priority="150" operator="equal" id="{45CCEED3-7E56-4A8D-A7AF-8B320EAD4076}">
            <xm:f>Values!$A$18</xm:f>
            <x14:dxf>
              <fill>
                <patternFill>
                  <bgColor rgb="FFE74C3C"/>
                </patternFill>
              </fill>
            </x14:dxf>
          </x14:cfRule>
          <xm:sqref>I28</xm:sqref>
        </x14:conditionalFormatting>
        <x14:conditionalFormatting xmlns:xm="http://schemas.microsoft.com/office/excel/2006/main">
          <x14:cfRule type="cellIs" priority="141" operator="equal" id="{F1AA0AE1-5789-4A6A-B96F-B9764E49ADE3}">
            <xm:f>Values!$A$29</xm:f>
            <x14:dxf>
              <fill>
                <patternFill>
                  <bgColor rgb="FF27AE60"/>
                </patternFill>
              </fill>
            </x14:dxf>
          </x14:cfRule>
          <x14:cfRule type="cellIs" priority="143" operator="equal" id="{6EF5DA17-519B-4681-A464-B0FC891D20D5}">
            <xm:f>Values!$A$27</xm:f>
            <x14:dxf>
              <fill>
                <patternFill>
                  <bgColor rgb="FFF39C12"/>
                </patternFill>
              </fill>
            </x14:dxf>
          </x14:cfRule>
          <x14:cfRule type="cellIs" priority="144" operator="equal" id="{E6EF23E8-1031-403D-8B85-7D2091C1B934}">
            <xm:f>Values!$A$26</xm:f>
            <x14:dxf>
              <fill>
                <patternFill>
                  <bgColor rgb="FFE67E22"/>
                </patternFill>
              </fill>
            </x14:dxf>
          </x14:cfRule>
          <x14:cfRule type="cellIs" priority="145" operator="equal" id="{A481C6D6-566F-437F-8FC5-A1F715A99A90}">
            <xm:f>Values!$A$25</xm:f>
            <x14:dxf>
              <fill>
                <patternFill>
                  <bgColor rgb="FFE74C3C"/>
                </patternFill>
              </fill>
            </x14:dxf>
          </x14:cfRule>
          <xm:sqref>J28</xm:sqref>
        </x14:conditionalFormatting>
        <x14:conditionalFormatting xmlns:xm="http://schemas.microsoft.com/office/excel/2006/main">
          <x14:cfRule type="cellIs" priority="142" operator="equal" id="{BF21B371-91F4-4E25-B7C7-7C7EC4EBBC82}">
            <xm:f>Values!$A$28</xm:f>
            <x14:dxf>
              <fill>
                <patternFill>
                  <bgColor rgb="FFF1C40F"/>
                </patternFill>
              </fill>
            </x14:dxf>
          </x14:cfRule>
          <xm:sqref>J28</xm:sqref>
        </x14:conditionalFormatting>
        <x14:conditionalFormatting xmlns:xm="http://schemas.microsoft.com/office/excel/2006/main">
          <x14:cfRule type="cellIs" priority="136" operator="equal" id="{8DFB32E6-EC2D-48C4-9664-FA3ED5183DF5}">
            <xm:f>Values!$A$22</xm:f>
            <x14:dxf>
              <fill>
                <patternFill>
                  <bgColor rgb="FF27B060"/>
                </patternFill>
              </fill>
            </x14:dxf>
          </x14:cfRule>
          <x14:cfRule type="cellIs" priority="137" operator="equal" id="{A769A15C-FA1D-44C8-B445-148655439805}">
            <xm:f>Values!$A$21</xm:f>
            <x14:dxf>
              <fill>
                <patternFill>
                  <bgColor rgb="FFF1C40F"/>
                </patternFill>
              </fill>
            </x14:dxf>
          </x14:cfRule>
          <x14:cfRule type="cellIs" priority="138" operator="equal" id="{35D77A24-F8CC-4FE6-9103-459E41E9E796}">
            <xm:f>Values!$A$20</xm:f>
            <x14:dxf>
              <fill>
                <patternFill>
                  <bgColor rgb="FFF39C12"/>
                </patternFill>
              </fill>
            </x14:dxf>
          </x14:cfRule>
          <x14:cfRule type="cellIs" priority="139" operator="equal" id="{FE9FA325-4CDD-40C9-825A-17CE7F7AF838}">
            <xm:f>Values!$A$19</xm:f>
            <x14:dxf>
              <fill>
                <patternFill>
                  <bgColor rgb="FFE67E22"/>
                </patternFill>
              </fill>
            </x14:dxf>
          </x14:cfRule>
          <x14:cfRule type="cellIs" priority="140" operator="equal" id="{59EE8D8C-57B1-4146-930E-E5EAB3A37056}">
            <xm:f>Values!$A$18</xm:f>
            <x14:dxf>
              <fill>
                <patternFill>
                  <bgColor rgb="FFE74C3C"/>
                </patternFill>
              </fill>
            </x14:dxf>
          </x14:cfRule>
          <xm:sqref>I30</xm:sqref>
        </x14:conditionalFormatting>
        <x14:conditionalFormatting xmlns:xm="http://schemas.microsoft.com/office/excel/2006/main">
          <x14:cfRule type="cellIs" priority="131" operator="equal" id="{648D99F7-F3DD-43CE-8FCE-38B295202BC0}">
            <xm:f>Values!$A$29</xm:f>
            <x14:dxf>
              <fill>
                <patternFill>
                  <bgColor rgb="FF27AE60"/>
                </patternFill>
              </fill>
            </x14:dxf>
          </x14:cfRule>
          <x14:cfRule type="cellIs" priority="133" operator="equal" id="{2CA91E45-9145-4379-8838-C5CE439DA34A}">
            <xm:f>Values!$A$27</xm:f>
            <x14:dxf>
              <fill>
                <patternFill>
                  <bgColor rgb="FFF39C12"/>
                </patternFill>
              </fill>
            </x14:dxf>
          </x14:cfRule>
          <x14:cfRule type="cellIs" priority="134" operator="equal" id="{C591DEAD-9B9C-4C3A-923C-2C88BD404B7C}">
            <xm:f>Values!$A$26</xm:f>
            <x14:dxf>
              <fill>
                <patternFill>
                  <bgColor rgb="FFE67E22"/>
                </patternFill>
              </fill>
            </x14:dxf>
          </x14:cfRule>
          <x14:cfRule type="cellIs" priority="135" operator="equal" id="{8B5CF372-931D-4B36-9E15-7BF1A4FB5C22}">
            <xm:f>Values!$A$25</xm:f>
            <x14:dxf>
              <fill>
                <patternFill>
                  <bgColor rgb="FFE74C3C"/>
                </patternFill>
              </fill>
            </x14:dxf>
          </x14:cfRule>
          <xm:sqref>J30</xm:sqref>
        </x14:conditionalFormatting>
        <x14:conditionalFormatting xmlns:xm="http://schemas.microsoft.com/office/excel/2006/main">
          <x14:cfRule type="cellIs" priority="132" operator="equal" id="{FB6F1F06-B4B8-4B03-BB6C-1273209E2B2F}">
            <xm:f>Values!$A$28</xm:f>
            <x14:dxf>
              <fill>
                <patternFill>
                  <bgColor rgb="FFF1C40F"/>
                </patternFill>
              </fill>
            </x14:dxf>
          </x14:cfRule>
          <xm:sqref>J30</xm:sqref>
        </x14:conditionalFormatting>
        <x14:conditionalFormatting xmlns:xm="http://schemas.microsoft.com/office/excel/2006/main">
          <x14:cfRule type="cellIs" priority="126" operator="equal" id="{FA4A6CE8-E023-414D-867B-B565FC974363}">
            <xm:f>Values!$A$22</xm:f>
            <x14:dxf>
              <fill>
                <patternFill>
                  <bgColor rgb="FF27B060"/>
                </patternFill>
              </fill>
            </x14:dxf>
          </x14:cfRule>
          <x14:cfRule type="cellIs" priority="127" operator="equal" id="{4DE53507-455B-4A11-93BD-5D4873802EBE}">
            <xm:f>Values!$A$21</xm:f>
            <x14:dxf>
              <fill>
                <patternFill>
                  <bgColor rgb="FFF1C40F"/>
                </patternFill>
              </fill>
            </x14:dxf>
          </x14:cfRule>
          <x14:cfRule type="cellIs" priority="128" operator="equal" id="{BD8E7E64-9401-44C4-8E25-B0A089EDE53A}">
            <xm:f>Values!$A$20</xm:f>
            <x14:dxf>
              <fill>
                <patternFill>
                  <bgColor rgb="FFF39C12"/>
                </patternFill>
              </fill>
            </x14:dxf>
          </x14:cfRule>
          <x14:cfRule type="cellIs" priority="129" operator="equal" id="{CF6BF7E8-73AF-47D4-8DAE-1AC318D05B3B}">
            <xm:f>Values!$A$19</xm:f>
            <x14:dxf>
              <fill>
                <patternFill>
                  <bgColor rgb="FFE67E22"/>
                </patternFill>
              </fill>
            </x14:dxf>
          </x14:cfRule>
          <x14:cfRule type="cellIs" priority="130" operator="equal" id="{32CF32DF-5B98-418D-8407-0E293DB23613}">
            <xm:f>Values!$A$18</xm:f>
            <x14:dxf>
              <fill>
                <patternFill>
                  <bgColor rgb="FFE74C3C"/>
                </patternFill>
              </fill>
            </x14:dxf>
          </x14:cfRule>
          <xm:sqref>I32</xm:sqref>
        </x14:conditionalFormatting>
        <x14:conditionalFormatting xmlns:xm="http://schemas.microsoft.com/office/excel/2006/main">
          <x14:cfRule type="cellIs" priority="121" operator="equal" id="{0A18DF7A-1CA7-4858-9714-B46BB8BD28B8}">
            <xm:f>Values!$A$29</xm:f>
            <x14:dxf>
              <fill>
                <patternFill>
                  <bgColor rgb="FF27AE60"/>
                </patternFill>
              </fill>
            </x14:dxf>
          </x14:cfRule>
          <x14:cfRule type="cellIs" priority="123" operator="equal" id="{65C8EA83-F081-41E9-892D-215DC8AC12B9}">
            <xm:f>Values!$A$27</xm:f>
            <x14:dxf>
              <fill>
                <patternFill>
                  <bgColor rgb="FFF39C12"/>
                </patternFill>
              </fill>
            </x14:dxf>
          </x14:cfRule>
          <x14:cfRule type="cellIs" priority="124" operator="equal" id="{EF9B3392-6BF6-486F-BC53-3EC89EB3519E}">
            <xm:f>Values!$A$26</xm:f>
            <x14:dxf>
              <fill>
                <patternFill>
                  <bgColor rgb="FFE67E22"/>
                </patternFill>
              </fill>
            </x14:dxf>
          </x14:cfRule>
          <x14:cfRule type="cellIs" priority="125" operator="equal" id="{3462832E-77E8-461F-AE14-E97F1DC92385}">
            <xm:f>Values!$A$25</xm:f>
            <x14:dxf>
              <fill>
                <patternFill>
                  <bgColor rgb="FFE74C3C"/>
                </patternFill>
              </fill>
            </x14:dxf>
          </x14:cfRule>
          <xm:sqref>J32</xm:sqref>
        </x14:conditionalFormatting>
        <x14:conditionalFormatting xmlns:xm="http://schemas.microsoft.com/office/excel/2006/main">
          <x14:cfRule type="cellIs" priority="122" operator="equal" id="{4B5F33F8-9962-45FA-8907-9CA040B41E59}">
            <xm:f>Values!$A$28</xm:f>
            <x14:dxf>
              <fill>
                <patternFill>
                  <bgColor rgb="FFF1C40F"/>
                </patternFill>
              </fill>
            </x14:dxf>
          </x14:cfRule>
          <xm:sqref>J32</xm:sqref>
        </x14:conditionalFormatting>
        <x14:conditionalFormatting xmlns:xm="http://schemas.microsoft.com/office/excel/2006/main">
          <x14:cfRule type="cellIs" priority="116" operator="equal" id="{AA2B92D7-5D89-493B-98D9-CC1FF7FD7A4A}">
            <xm:f>Values!$A$29</xm:f>
            <x14:dxf>
              <fill>
                <patternFill>
                  <bgColor rgb="FF27AE60"/>
                </patternFill>
              </fill>
            </x14:dxf>
          </x14:cfRule>
          <x14:cfRule type="cellIs" priority="118" operator="equal" id="{44D02F0C-A914-4FCF-9227-E92F0ADDFD8A}">
            <xm:f>Values!$A$27</xm:f>
            <x14:dxf>
              <fill>
                <patternFill>
                  <bgColor rgb="FFF39C12"/>
                </patternFill>
              </fill>
            </x14:dxf>
          </x14:cfRule>
          <x14:cfRule type="cellIs" priority="119" operator="equal" id="{BDD66C6C-28AC-40AD-B49F-CF590482C454}">
            <xm:f>Values!$A$26</xm:f>
            <x14:dxf>
              <fill>
                <patternFill>
                  <bgColor rgb="FFE67E22"/>
                </patternFill>
              </fill>
            </x14:dxf>
          </x14:cfRule>
          <x14:cfRule type="cellIs" priority="120" operator="equal" id="{9BA4AF17-7650-448C-8543-DD06132ABB2E}">
            <xm:f>Values!$A$25</xm:f>
            <x14:dxf>
              <fill>
                <patternFill>
                  <bgColor rgb="FFE74C3C"/>
                </patternFill>
              </fill>
            </x14:dxf>
          </x14:cfRule>
          <xm:sqref>J34</xm:sqref>
        </x14:conditionalFormatting>
        <x14:conditionalFormatting xmlns:xm="http://schemas.microsoft.com/office/excel/2006/main">
          <x14:cfRule type="cellIs" priority="117" operator="equal" id="{A4AFF399-C5C3-425D-9B50-EA04E0E659E5}">
            <xm:f>Values!$A$28</xm:f>
            <x14:dxf>
              <fill>
                <patternFill>
                  <bgColor rgb="FFF1C40F"/>
                </patternFill>
              </fill>
            </x14:dxf>
          </x14:cfRule>
          <xm:sqref>J34</xm:sqref>
        </x14:conditionalFormatting>
        <x14:conditionalFormatting xmlns:xm="http://schemas.microsoft.com/office/excel/2006/main">
          <x14:cfRule type="cellIs" priority="111" operator="equal" id="{5B525E05-BB0B-4A53-8086-FB7913D8D951}">
            <xm:f>Values!$A$22</xm:f>
            <x14:dxf>
              <fill>
                <patternFill>
                  <bgColor rgb="FF27B060"/>
                </patternFill>
              </fill>
            </x14:dxf>
          </x14:cfRule>
          <x14:cfRule type="cellIs" priority="112" operator="equal" id="{415E46E0-342B-479D-AF50-144954547D4D}">
            <xm:f>Values!$A$21</xm:f>
            <x14:dxf>
              <fill>
                <patternFill>
                  <bgColor rgb="FFF1C40F"/>
                </patternFill>
              </fill>
            </x14:dxf>
          </x14:cfRule>
          <x14:cfRule type="cellIs" priority="113" operator="equal" id="{15BC8A07-1389-46B1-849A-C5E66600A035}">
            <xm:f>Values!$A$20</xm:f>
            <x14:dxf>
              <fill>
                <patternFill>
                  <bgColor rgb="FFF39C12"/>
                </patternFill>
              </fill>
            </x14:dxf>
          </x14:cfRule>
          <x14:cfRule type="cellIs" priority="114" operator="equal" id="{B020D48B-6F82-481F-9BAC-01FAD3CEE9D6}">
            <xm:f>Values!$A$19</xm:f>
            <x14:dxf>
              <fill>
                <patternFill>
                  <bgColor rgb="FFE67E22"/>
                </patternFill>
              </fill>
            </x14:dxf>
          </x14:cfRule>
          <x14:cfRule type="cellIs" priority="115" operator="equal" id="{369ACC31-CD40-48E7-ADB5-A11254A53B69}">
            <xm:f>Values!$A$18</xm:f>
            <x14:dxf>
              <fill>
                <patternFill>
                  <bgColor rgb="FFE74C3C"/>
                </patternFill>
              </fill>
            </x14:dxf>
          </x14:cfRule>
          <xm:sqref>I34</xm:sqref>
        </x14:conditionalFormatting>
        <x14:conditionalFormatting xmlns:xm="http://schemas.microsoft.com/office/excel/2006/main">
          <x14:cfRule type="cellIs" priority="106" operator="equal" id="{2A5768B1-8916-4C5C-9212-EE311BF0B328}">
            <xm:f>Values!$A$22</xm:f>
            <x14:dxf>
              <fill>
                <patternFill>
                  <bgColor rgb="FF27B060"/>
                </patternFill>
              </fill>
            </x14:dxf>
          </x14:cfRule>
          <x14:cfRule type="cellIs" priority="107" operator="equal" id="{3E22DED2-7C26-4A84-91FF-38726E3C4E4B}">
            <xm:f>Values!$A$21</xm:f>
            <x14:dxf>
              <fill>
                <patternFill>
                  <bgColor rgb="FFF1C40F"/>
                </patternFill>
              </fill>
            </x14:dxf>
          </x14:cfRule>
          <x14:cfRule type="cellIs" priority="108" operator="equal" id="{567EF209-F9EF-4D9C-8C39-E0484E1A2858}">
            <xm:f>Values!$A$20</xm:f>
            <x14:dxf>
              <fill>
                <patternFill>
                  <bgColor rgb="FFF39C12"/>
                </patternFill>
              </fill>
            </x14:dxf>
          </x14:cfRule>
          <x14:cfRule type="cellIs" priority="109" operator="equal" id="{508B1C74-CF8D-4B7D-B7C3-6FCB7D5F8985}">
            <xm:f>Values!$A$19</xm:f>
            <x14:dxf>
              <fill>
                <patternFill>
                  <bgColor rgb="FFE67E22"/>
                </patternFill>
              </fill>
            </x14:dxf>
          </x14:cfRule>
          <x14:cfRule type="cellIs" priority="110" operator="equal" id="{6B3540FD-1F7E-47AA-8303-B6FCE80F5E20}">
            <xm:f>Values!$A$18</xm:f>
            <x14:dxf>
              <fill>
                <patternFill>
                  <bgColor rgb="FFE74C3C"/>
                </patternFill>
              </fill>
            </x14:dxf>
          </x14:cfRule>
          <xm:sqref>I36</xm:sqref>
        </x14:conditionalFormatting>
        <x14:conditionalFormatting xmlns:xm="http://schemas.microsoft.com/office/excel/2006/main">
          <x14:cfRule type="cellIs" priority="101" operator="equal" id="{E369CAB4-245F-4EA9-910C-8F41CC3C1407}">
            <xm:f>Values!$A$22</xm:f>
            <x14:dxf>
              <fill>
                <patternFill>
                  <bgColor rgb="FF27B060"/>
                </patternFill>
              </fill>
            </x14:dxf>
          </x14:cfRule>
          <x14:cfRule type="cellIs" priority="102" operator="equal" id="{D39BC04F-87B8-460E-B164-077B677D10F2}">
            <xm:f>Values!$A$21</xm:f>
            <x14:dxf>
              <fill>
                <patternFill>
                  <bgColor rgb="FFF1C40F"/>
                </patternFill>
              </fill>
            </x14:dxf>
          </x14:cfRule>
          <x14:cfRule type="cellIs" priority="103" operator="equal" id="{C4F50FD5-239F-4277-B381-99ADA9A4183D}">
            <xm:f>Values!$A$20</xm:f>
            <x14:dxf>
              <fill>
                <patternFill>
                  <bgColor rgb="FFF39C12"/>
                </patternFill>
              </fill>
            </x14:dxf>
          </x14:cfRule>
          <x14:cfRule type="cellIs" priority="104" operator="equal" id="{0136F7AA-D4E6-4B88-B560-4C8ECD40599F}">
            <xm:f>Values!$A$19</xm:f>
            <x14:dxf>
              <fill>
                <patternFill>
                  <bgColor rgb="FFE67E22"/>
                </patternFill>
              </fill>
            </x14:dxf>
          </x14:cfRule>
          <x14:cfRule type="cellIs" priority="105" operator="equal" id="{BEFC6905-9EDC-4EB5-917E-BA9E90777FDD}">
            <xm:f>Values!$A$18</xm:f>
            <x14:dxf>
              <fill>
                <patternFill>
                  <bgColor rgb="FFE74C3C"/>
                </patternFill>
              </fill>
            </x14:dxf>
          </x14:cfRule>
          <xm:sqref>I38</xm:sqref>
        </x14:conditionalFormatting>
        <x14:conditionalFormatting xmlns:xm="http://schemas.microsoft.com/office/excel/2006/main">
          <x14:cfRule type="cellIs" priority="96" operator="equal" id="{1E1CCAF1-0865-400E-BFD0-1CCC43A05B96}">
            <xm:f>Values!$A$22</xm:f>
            <x14:dxf>
              <fill>
                <patternFill>
                  <bgColor rgb="FF27B060"/>
                </patternFill>
              </fill>
            </x14:dxf>
          </x14:cfRule>
          <x14:cfRule type="cellIs" priority="97" operator="equal" id="{B6E1651D-577D-40C1-B3A0-05CCCDB457FF}">
            <xm:f>Values!$A$21</xm:f>
            <x14:dxf>
              <fill>
                <patternFill>
                  <bgColor rgb="FFF1C40F"/>
                </patternFill>
              </fill>
            </x14:dxf>
          </x14:cfRule>
          <x14:cfRule type="cellIs" priority="98" operator="equal" id="{64E0AECB-B8C0-4AD0-9353-2498615912B0}">
            <xm:f>Values!$A$20</xm:f>
            <x14:dxf>
              <fill>
                <patternFill>
                  <bgColor rgb="FFF39C12"/>
                </patternFill>
              </fill>
            </x14:dxf>
          </x14:cfRule>
          <x14:cfRule type="cellIs" priority="99" operator="equal" id="{6F94E81B-F209-4B18-85DD-A26F8113386C}">
            <xm:f>Values!$A$19</xm:f>
            <x14:dxf>
              <fill>
                <patternFill>
                  <bgColor rgb="FFE67E22"/>
                </patternFill>
              </fill>
            </x14:dxf>
          </x14:cfRule>
          <x14:cfRule type="cellIs" priority="100" operator="equal" id="{D9F72F05-C649-49C7-B0C0-A83B656332CC}">
            <xm:f>Values!$A$18</xm:f>
            <x14:dxf>
              <fill>
                <patternFill>
                  <bgColor rgb="FFE74C3C"/>
                </patternFill>
              </fill>
            </x14:dxf>
          </x14:cfRule>
          <xm:sqref>I39</xm:sqref>
        </x14:conditionalFormatting>
        <x14:conditionalFormatting xmlns:xm="http://schemas.microsoft.com/office/excel/2006/main">
          <x14:cfRule type="cellIs" priority="91" operator="equal" id="{695535CA-C2B4-48F4-A50B-EEC28E026489}">
            <xm:f>Values!$A$29</xm:f>
            <x14:dxf>
              <fill>
                <patternFill>
                  <bgColor rgb="FF27AE60"/>
                </patternFill>
              </fill>
            </x14:dxf>
          </x14:cfRule>
          <x14:cfRule type="cellIs" priority="93" operator="equal" id="{0D6AC708-CAFD-4313-AE11-121C0790CCB2}">
            <xm:f>Values!$A$27</xm:f>
            <x14:dxf>
              <fill>
                <patternFill>
                  <bgColor rgb="FFF39C12"/>
                </patternFill>
              </fill>
            </x14:dxf>
          </x14:cfRule>
          <x14:cfRule type="cellIs" priority="94" operator="equal" id="{4D4E10A6-76AC-4DC3-816F-39A6AE170D6F}">
            <xm:f>Values!$A$26</xm:f>
            <x14:dxf>
              <fill>
                <patternFill>
                  <bgColor rgb="FFE67E22"/>
                </patternFill>
              </fill>
            </x14:dxf>
          </x14:cfRule>
          <x14:cfRule type="cellIs" priority="95" operator="equal" id="{1B09D050-C0E8-430A-ACD8-7F8B50ECBE31}">
            <xm:f>Values!$A$25</xm:f>
            <x14:dxf>
              <fill>
                <patternFill>
                  <bgColor rgb="FFE74C3C"/>
                </patternFill>
              </fill>
            </x14:dxf>
          </x14:cfRule>
          <xm:sqref>J36</xm:sqref>
        </x14:conditionalFormatting>
        <x14:conditionalFormatting xmlns:xm="http://schemas.microsoft.com/office/excel/2006/main">
          <x14:cfRule type="cellIs" priority="92" operator="equal" id="{F948AB03-B8E0-482F-853C-1B0CA3B76297}">
            <xm:f>Values!$A$28</xm:f>
            <x14:dxf>
              <fill>
                <patternFill>
                  <bgColor rgb="FFF1C40F"/>
                </patternFill>
              </fill>
            </x14:dxf>
          </x14:cfRule>
          <xm:sqref>J36</xm:sqref>
        </x14:conditionalFormatting>
        <x14:conditionalFormatting xmlns:xm="http://schemas.microsoft.com/office/excel/2006/main">
          <x14:cfRule type="cellIs" priority="86" operator="equal" id="{D6D898C2-5873-4A96-846B-ADAFE441C96C}">
            <xm:f>Values!$A$29</xm:f>
            <x14:dxf>
              <fill>
                <patternFill>
                  <bgColor rgb="FF27AE60"/>
                </patternFill>
              </fill>
            </x14:dxf>
          </x14:cfRule>
          <x14:cfRule type="cellIs" priority="88" operator="equal" id="{3B6A8A99-42FD-4BB5-9994-3530DD23EAC2}">
            <xm:f>Values!$A$27</xm:f>
            <x14:dxf>
              <fill>
                <patternFill>
                  <bgColor rgb="FFF39C12"/>
                </patternFill>
              </fill>
            </x14:dxf>
          </x14:cfRule>
          <x14:cfRule type="cellIs" priority="89" operator="equal" id="{0DEDC1BB-E447-463A-811B-5F7C8B9308BC}">
            <xm:f>Values!$A$26</xm:f>
            <x14:dxf>
              <fill>
                <patternFill>
                  <bgColor rgb="FFE67E22"/>
                </patternFill>
              </fill>
            </x14:dxf>
          </x14:cfRule>
          <x14:cfRule type="cellIs" priority="90" operator="equal" id="{E80C2BC7-D96E-441E-A3D8-35A3E7E35140}">
            <xm:f>Values!$A$25</xm:f>
            <x14:dxf>
              <fill>
                <patternFill>
                  <bgColor rgb="FFE74C3C"/>
                </patternFill>
              </fill>
            </x14:dxf>
          </x14:cfRule>
          <xm:sqref>J38</xm:sqref>
        </x14:conditionalFormatting>
        <x14:conditionalFormatting xmlns:xm="http://schemas.microsoft.com/office/excel/2006/main">
          <x14:cfRule type="cellIs" priority="87" operator="equal" id="{476BD372-E8AB-47B1-9541-6F82849129FA}">
            <xm:f>Values!$A$28</xm:f>
            <x14:dxf>
              <fill>
                <patternFill>
                  <bgColor rgb="FFF1C40F"/>
                </patternFill>
              </fill>
            </x14:dxf>
          </x14:cfRule>
          <xm:sqref>J38</xm:sqref>
        </x14:conditionalFormatting>
        <x14:conditionalFormatting xmlns:xm="http://schemas.microsoft.com/office/excel/2006/main">
          <x14:cfRule type="cellIs" priority="81" operator="equal" id="{E3E5AD7A-11AE-4B89-BFB1-FC624F212E11}">
            <xm:f>Values!$A$29</xm:f>
            <x14:dxf>
              <fill>
                <patternFill>
                  <bgColor rgb="FF27AE60"/>
                </patternFill>
              </fill>
            </x14:dxf>
          </x14:cfRule>
          <x14:cfRule type="cellIs" priority="83" operator="equal" id="{89DA02A0-3C84-462D-B63D-0530ED70F18D}">
            <xm:f>Values!$A$27</xm:f>
            <x14:dxf>
              <fill>
                <patternFill>
                  <bgColor rgb="FFF39C12"/>
                </patternFill>
              </fill>
            </x14:dxf>
          </x14:cfRule>
          <x14:cfRule type="cellIs" priority="84" operator="equal" id="{B7EA105D-924E-472D-924E-DB70D91706E0}">
            <xm:f>Values!$A$26</xm:f>
            <x14:dxf>
              <fill>
                <patternFill>
                  <bgColor rgb="FFE67E22"/>
                </patternFill>
              </fill>
            </x14:dxf>
          </x14:cfRule>
          <x14:cfRule type="cellIs" priority="85" operator="equal" id="{C7E4BA51-88FB-4A38-85C3-1683A0E1BDE0}">
            <xm:f>Values!$A$25</xm:f>
            <x14:dxf>
              <fill>
                <patternFill>
                  <bgColor rgb="FFE74C3C"/>
                </patternFill>
              </fill>
            </x14:dxf>
          </x14:cfRule>
          <xm:sqref>J39</xm:sqref>
        </x14:conditionalFormatting>
        <x14:conditionalFormatting xmlns:xm="http://schemas.microsoft.com/office/excel/2006/main">
          <x14:cfRule type="cellIs" priority="82" operator="equal" id="{B90F8A26-BDA7-4D9E-B3FF-0C082ADCC3D1}">
            <xm:f>Values!$A$28</xm:f>
            <x14:dxf>
              <fill>
                <patternFill>
                  <bgColor rgb="FFF1C40F"/>
                </patternFill>
              </fill>
            </x14:dxf>
          </x14:cfRule>
          <xm:sqref>J39</xm:sqref>
        </x14:conditionalFormatting>
        <x14:conditionalFormatting xmlns:xm="http://schemas.microsoft.com/office/excel/2006/main">
          <x14:cfRule type="cellIs" priority="76" operator="equal" id="{D0412670-FD9D-441F-912C-5966CD9C2715}">
            <xm:f>Values!$A$29</xm:f>
            <x14:dxf>
              <fill>
                <patternFill>
                  <bgColor rgb="FF27AE60"/>
                </patternFill>
              </fill>
            </x14:dxf>
          </x14:cfRule>
          <x14:cfRule type="cellIs" priority="78" operator="equal" id="{8B5EAA0E-4DD2-4862-AEE0-44C5685E7491}">
            <xm:f>Values!$A$27</xm:f>
            <x14:dxf>
              <fill>
                <patternFill>
                  <bgColor rgb="FFF39C12"/>
                </patternFill>
              </fill>
            </x14:dxf>
          </x14:cfRule>
          <x14:cfRule type="cellIs" priority="79" operator="equal" id="{DC76A511-8BF4-4198-89B2-FD808E39CFC6}">
            <xm:f>Values!$A$26</xm:f>
            <x14:dxf>
              <fill>
                <patternFill>
                  <bgColor rgb="FFE67E22"/>
                </patternFill>
              </fill>
            </x14:dxf>
          </x14:cfRule>
          <x14:cfRule type="cellIs" priority="80" operator="equal" id="{5D8401FF-A8B2-4F9F-8376-DAA3B26FB624}">
            <xm:f>Values!$A$25</xm:f>
            <x14:dxf>
              <fill>
                <patternFill>
                  <bgColor rgb="FFE74C3C"/>
                </patternFill>
              </fill>
            </x14:dxf>
          </x14:cfRule>
          <xm:sqref>I40</xm:sqref>
        </x14:conditionalFormatting>
        <x14:conditionalFormatting xmlns:xm="http://schemas.microsoft.com/office/excel/2006/main">
          <x14:cfRule type="cellIs" priority="77" operator="equal" id="{C9BC9131-A561-4B0C-A25D-F3E53B0E92F4}">
            <xm:f>Values!$A$28</xm:f>
            <x14:dxf>
              <fill>
                <patternFill>
                  <bgColor rgb="FFF1C40F"/>
                </patternFill>
              </fill>
            </x14:dxf>
          </x14:cfRule>
          <xm:sqref>I40</xm:sqref>
        </x14:conditionalFormatting>
        <x14:conditionalFormatting xmlns:xm="http://schemas.microsoft.com/office/excel/2006/main">
          <x14:cfRule type="cellIs" priority="71" operator="equal" id="{9A146F26-9B48-423F-B420-D73038D48274}">
            <xm:f>Values!$A$29</xm:f>
            <x14:dxf>
              <fill>
                <patternFill>
                  <bgColor rgb="FF27AE60"/>
                </patternFill>
              </fill>
            </x14:dxf>
          </x14:cfRule>
          <x14:cfRule type="cellIs" priority="73" operator="equal" id="{F9B0DE9E-53BC-4E83-BB96-911BAE8D4BC4}">
            <xm:f>Values!$A$27</xm:f>
            <x14:dxf>
              <fill>
                <patternFill>
                  <bgColor rgb="FFF39C12"/>
                </patternFill>
              </fill>
            </x14:dxf>
          </x14:cfRule>
          <x14:cfRule type="cellIs" priority="74" operator="equal" id="{E6F4591B-9344-4FC4-8EE8-AD9E67C88161}">
            <xm:f>Values!$A$26</xm:f>
            <x14:dxf>
              <fill>
                <patternFill>
                  <bgColor rgb="FFE67E22"/>
                </patternFill>
              </fill>
            </x14:dxf>
          </x14:cfRule>
          <x14:cfRule type="cellIs" priority="75" operator="equal" id="{F8BC8F4C-531C-4776-ADDA-5916E6088694}">
            <xm:f>Values!$A$25</xm:f>
            <x14:dxf>
              <fill>
                <patternFill>
                  <bgColor rgb="FFE74C3C"/>
                </patternFill>
              </fill>
            </x14:dxf>
          </x14:cfRule>
          <xm:sqref>J40</xm:sqref>
        </x14:conditionalFormatting>
        <x14:conditionalFormatting xmlns:xm="http://schemas.microsoft.com/office/excel/2006/main">
          <x14:cfRule type="cellIs" priority="72" operator="equal" id="{BE81F967-29E4-4C91-98E4-5985DB6EB47A}">
            <xm:f>Values!$A$28</xm:f>
            <x14:dxf>
              <fill>
                <patternFill>
                  <bgColor rgb="FFF1C40F"/>
                </patternFill>
              </fill>
            </x14:dxf>
          </x14:cfRule>
          <xm:sqref>J40</xm:sqref>
        </x14:conditionalFormatting>
        <x14:conditionalFormatting xmlns:xm="http://schemas.microsoft.com/office/excel/2006/main">
          <x14:cfRule type="cellIs" priority="66" operator="equal" id="{76584DED-E148-44F1-91DD-1483B5FA1C0A}">
            <xm:f>Values!$A$29</xm:f>
            <x14:dxf>
              <fill>
                <patternFill>
                  <bgColor rgb="FF27AE60"/>
                </patternFill>
              </fill>
            </x14:dxf>
          </x14:cfRule>
          <x14:cfRule type="cellIs" priority="68" operator="equal" id="{145D7144-1F68-4F5F-975C-42BDA1A8D2F2}">
            <xm:f>Values!$A$27</xm:f>
            <x14:dxf>
              <fill>
                <patternFill>
                  <bgColor rgb="FFF39C12"/>
                </patternFill>
              </fill>
            </x14:dxf>
          </x14:cfRule>
          <x14:cfRule type="cellIs" priority="69" operator="equal" id="{9A01D845-9499-4715-8BB6-FCB85BC79CD5}">
            <xm:f>Values!$A$26</xm:f>
            <x14:dxf>
              <fill>
                <patternFill>
                  <bgColor rgb="FFE67E22"/>
                </patternFill>
              </fill>
            </x14:dxf>
          </x14:cfRule>
          <x14:cfRule type="cellIs" priority="70" operator="equal" id="{C4682510-205D-4E87-A7AC-C4775A3B55E4}">
            <xm:f>Values!$A$25</xm:f>
            <x14:dxf>
              <fill>
                <patternFill>
                  <bgColor rgb="FFE74C3C"/>
                </patternFill>
              </fill>
            </x14:dxf>
          </x14:cfRule>
          <xm:sqref>I41</xm:sqref>
        </x14:conditionalFormatting>
        <x14:conditionalFormatting xmlns:xm="http://schemas.microsoft.com/office/excel/2006/main">
          <x14:cfRule type="cellIs" priority="67" operator="equal" id="{E988CF61-CAA7-41E9-AC72-8062ECBE726A}">
            <xm:f>Values!$A$28</xm:f>
            <x14:dxf>
              <fill>
                <patternFill>
                  <bgColor rgb="FFF1C40F"/>
                </patternFill>
              </fill>
            </x14:dxf>
          </x14:cfRule>
          <xm:sqref>I41</xm:sqref>
        </x14:conditionalFormatting>
        <x14:conditionalFormatting xmlns:xm="http://schemas.microsoft.com/office/excel/2006/main">
          <x14:cfRule type="cellIs" priority="61" operator="equal" id="{BBB65C1C-3EDD-4415-88AC-DDF578D93FE4}">
            <xm:f>Values!$A$29</xm:f>
            <x14:dxf>
              <fill>
                <patternFill>
                  <bgColor rgb="FF27AE60"/>
                </patternFill>
              </fill>
            </x14:dxf>
          </x14:cfRule>
          <x14:cfRule type="cellIs" priority="63" operator="equal" id="{B2E913B2-D99D-4B82-8755-101F78CB107F}">
            <xm:f>Values!$A$27</xm:f>
            <x14:dxf>
              <fill>
                <patternFill>
                  <bgColor rgb="FFF39C12"/>
                </patternFill>
              </fill>
            </x14:dxf>
          </x14:cfRule>
          <x14:cfRule type="cellIs" priority="64" operator="equal" id="{A3FAB830-9563-465F-A688-66D15386D382}">
            <xm:f>Values!$A$26</xm:f>
            <x14:dxf>
              <fill>
                <patternFill>
                  <bgColor rgb="FFE67E22"/>
                </patternFill>
              </fill>
            </x14:dxf>
          </x14:cfRule>
          <x14:cfRule type="cellIs" priority="65" operator="equal" id="{F7FF3AFC-66FC-4B82-AD70-93FFC8396F90}">
            <xm:f>Values!$A$25</xm:f>
            <x14:dxf>
              <fill>
                <patternFill>
                  <bgColor rgb="FFE74C3C"/>
                </patternFill>
              </fill>
            </x14:dxf>
          </x14:cfRule>
          <xm:sqref>I42</xm:sqref>
        </x14:conditionalFormatting>
        <x14:conditionalFormatting xmlns:xm="http://schemas.microsoft.com/office/excel/2006/main">
          <x14:cfRule type="cellIs" priority="62" operator="equal" id="{773058E5-513B-432F-82DA-811A24E13F21}">
            <xm:f>Values!$A$28</xm:f>
            <x14:dxf>
              <fill>
                <patternFill>
                  <bgColor rgb="FFF1C40F"/>
                </patternFill>
              </fill>
            </x14:dxf>
          </x14:cfRule>
          <xm:sqref>I42</xm:sqref>
        </x14:conditionalFormatting>
        <x14:conditionalFormatting xmlns:xm="http://schemas.microsoft.com/office/excel/2006/main">
          <x14:cfRule type="cellIs" priority="56" operator="equal" id="{E7F00D5D-7262-43D2-96C6-3EC656B66A42}">
            <xm:f>Values!$A$29</xm:f>
            <x14:dxf>
              <fill>
                <patternFill>
                  <bgColor rgb="FF27AE60"/>
                </patternFill>
              </fill>
            </x14:dxf>
          </x14:cfRule>
          <x14:cfRule type="cellIs" priority="58" operator="equal" id="{FEC0CFAD-FEA1-415D-8F21-D45459816E52}">
            <xm:f>Values!$A$27</xm:f>
            <x14:dxf>
              <fill>
                <patternFill>
                  <bgColor rgb="FFF39C12"/>
                </patternFill>
              </fill>
            </x14:dxf>
          </x14:cfRule>
          <x14:cfRule type="cellIs" priority="59" operator="equal" id="{893ECDF8-2F01-4BE8-A4D3-28B57000AA46}">
            <xm:f>Values!$A$26</xm:f>
            <x14:dxf>
              <fill>
                <patternFill>
                  <bgColor rgb="FFE67E22"/>
                </patternFill>
              </fill>
            </x14:dxf>
          </x14:cfRule>
          <x14:cfRule type="cellIs" priority="60" operator="equal" id="{9380AAF7-1281-4C58-9496-8E6B524A6FBB}">
            <xm:f>Values!$A$25</xm:f>
            <x14:dxf>
              <fill>
                <patternFill>
                  <bgColor rgb="FFE74C3C"/>
                </patternFill>
              </fill>
            </x14:dxf>
          </x14:cfRule>
          <xm:sqref>I43</xm:sqref>
        </x14:conditionalFormatting>
        <x14:conditionalFormatting xmlns:xm="http://schemas.microsoft.com/office/excel/2006/main">
          <x14:cfRule type="cellIs" priority="57" operator="equal" id="{DAB6D38A-AFE7-43FA-98D7-AE072FA3037D}">
            <xm:f>Values!$A$28</xm:f>
            <x14:dxf>
              <fill>
                <patternFill>
                  <bgColor rgb="FFF1C40F"/>
                </patternFill>
              </fill>
            </x14:dxf>
          </x14:cfRule>
          <xm:sqref>I43</xm:sqref>
        </x14:conditionalFormatting>
        <x14:conditionalFormatting xmlns:xm="http://schemas.microsoft.com/office/excel/2006/main">
          <x14:cfRule type="cellIs" priority="51" operator="equal" id="{0472374A-670B-48FD-8DE8-2D1E3C52D3DB}">
            <xm:f>Values!$A$29</xm:f>
            <x14:dxf>
              <fill>
                <patternFill>
                  <bgColor rgb="FF27AE60"/>
                </patternFill>
              </fill>
            </x14:dxf>
          </x14:cfRule>
          <x14:cfRule type="cellIs" priority="53" operator="equal" id="{973D376D-C0E0-4B89-898F-4499B52B380F}">
            <xm:f>Values!$A$27</xm:f>
            <x14:dxf>
              <fill>
                <patternFill>
                  <bgColor rgb="FFF39C12"/>
                </patternFill>
              </fill>
            </x14:dxf>
          </x14:cfRule>
          <x14:cfRule type="cellIs" priority="54" operator="equal" id="{B99F912E-A6BD-477B-85B5-B7C7BE74FEFF}">
            <xm:f>Values!$A$26</xm:f>
            <x14:dxf>
              <fill>
                <patternFill>
                  <bgColor rgb="FFE67E22"/>
                </patternFill>
              </fill>
            </x14:dxf>
          </x14:cfRule>
          <x14:cfRule type="cellIs" priority="55" operator="equal" id="{9FAAB46D-C5B0-4760-850F-EB45FB25E14B}">
            <xm:f>Values!$A$25</xm:f>
            <x14:dxf>
              <fill>
                <patternFill>
                  <bgColor rgb="FFE74C3C"/>
                </patternFill>
              </fill>
            </x14:dxf>
          </x14:cfRule>
          <xm:sqref>I44</xm:sqref>
        </x14:conditionalFormatting>
        <x14:conditionalFormatting xmlns:xm="http://schemas.microsoft.com/office/excel/2006/main">
          <x14:cfRule type="cellIs" priority="52" operator="equal" id="{4CABC58A-8CF4-43BE-8632-EC3B489E7644}">
            <xm:f>Values!$A$28</xm:f>
            <x14:dxf>
              <fill>
                <patternFill>
                  <bgColor rgb="FFF1C40F"/>
                </patternFill>
              </fill>
            </x14:dxf>
          </x14:cfRule>
          <xm:sqref>I44</xm:sqref>
        </x14:conditionalFormatting>
        <x14:conditionalFormatting xmlns:xm="http://schemas.microsoft.com/office/excel/2006/main">
          <x14:cfRule type="cellIs" priority="46" operator="equal" id="{7FEF9E33-A5E1-486C-808A-E627A5B5E5EA}">
            <xm:f>Values!$A$29</xm:f>
            <x14:dxf>
              <fill>
                <patternFill>
                  <bgColor rgb="FF27AE60"/>
                </patternFill>
              </fill>
            </x14:dxf>
          </x14:cfRule>
          <x14:cfRule type="cellIs" priority="48" operator="equal" id="{D02FF30E-7ECE-4FAC-BC47-469420A98845}">
            <xm:f>Values!$A$27</xm:f>
            <x14:dxf>
              <fill>
                <patternFill>
                  <bgColor rgb="FFF39C12"/>
                </patternFill>
              </fill>
            </x14:dxf>
          </x14:cfRule>
          <x14:cfRule type="cellIs" priority="49" operator="equal" id="{A2BEF4F9-9257-46A5-8D8E-85ED86DD35AF}">
            <xm:f>Values!$A$26</xm:f>
            <x14:dxf>
              <fill>
                <patternFill>
                  <bgColor rgb="FFE67E22"/>
                </patternFill>
              </fill>
            </x14:dxf>
          </x14:cfRule>
          <x14:cfRule type="cellIs" priority="50" operator="equal" id="{EEF5E21F-AD2C-4F05-8E3E-BE8AFFE4F33E}">
            <xm:f>Values!$A$25</xm:f>
            <x14:dxf>
              <fill>
                <patternFill>
                  <bgColor rgb="FFE74C3C"/>
                </patternFill>
              </fill>
            </x14:dxf>
          </x14:cfRule>
          <xm:sqref>J41</xm:sqref>
        </x14:conditionalFormatting>
        <x14:conditionalFormatting xmlns:xm="http://schemas.microsoft.com/office/excel/2006/main">
          <x14:cfRule type="cellIs" priority="47" operator="equal" id="{34998B90-059C-469D-B057-47994AB6B505}">
            <xm:f>Values!$A$28</xm:f>
            <x14:dxf>
              <fill>
                <patternFill>
                  <bgColor rgb="FFF1C40F"/>
                </patternFill>
              </fill>
            </x14:dxf>
          </x14:cfRule>
          <xm:sqref>J41</xm:sqref>
        </x14:conditionalFormatting>
        <x14:conditionalFormatting xmlns:xm="http://schemas.microsoft.com/office/excel/2006/main">
          <x14:cfRule type="cellIs" priority="41" operator="equal" id="{E1A74B82-2201-4166-AB07-6E8A362503DF}">
            <xm:f>Values!$A$29</xm:f>
            <x14:dxf>
              <fill>
                <patternFill>
                  <bgColor rgb="FF27AE60"/>
                </patternFill>
              </fill>
            </x14:dxf>
          </x14:cfRule>
          <x14:cfRule type="cellIs" priority="43" operator="equal" id="{7447499E-B68F-4928-A3CA-A3CDDB075DC7}">
            <xm:f>Values!$A$27</xm:f>
            <x14:dxf>
              <fill>
                <patternFill>
                  <bgColor rgb="FFF39C12"/>
                </patternFill>
              </fill>
            </x14:dxf>
          </x14:cfRule>
          <x14:cfRule type="cellIs" priority="44" operator="equal" id="{FFCAE8E3-376C-4F74-BA42-F5E116AD17E5}">
            <xm:f>Values!$A$26</xm:f>
            <x14:dxf>
              <fill>
                <patternFill>
                  <bgColor rgb="FFE67E22"/>
                </patternFill>
              </fill>
            </x14:dxf>
          </x14:cfRule>
          <x14:cfRule type="cellIs" priority="45" operator="equal" id="{CFEB4DD2-125D-425A-A7EA-294C37A00CAF}">
            <xm:f>Values!$A$25</xm:f>
            <x14:dxf>
              <fill>
                <patternFill>
                  <bgColor rgb="FFE74C3C"/>
                </patternFill>
              </fill>
            </x14:dxf>
          </x14:cfRule>
          <xm:sqref>J42</xm:sqref>
        </x14:conditionalFormatting>
        <x14:conditionalFormatting xmlns:xm="http://schemas.microsoft.com/office/excel/2006/main">
          <x14:cfRule type="cellIs" priority="42" operator="equal" id="{3689BE3B-E6BB-4B86-8D5C-8F5EC795392B}">
            <xm:f>Values!$A$28</xm:f>
            <x14:dxf>
              <fill>
                <patternFill>
                  <bgColor rgb="FFF1C40F"/>
                </patternFill>
              </fill>
            </x14:dxf>
          </x14:cfRule>
          <xm:sqref>J42</xm:sqref>
        </x14:conditionalFormatting>
        <x14:conditionalFormatting xmlns:xm="http://schemas.microsoft.com/office/excel/2006/main">
          <x14:cfRule type="cellIs" priority="36" operator="equal" id="{91E80336-2083-44B4-BAC1-D24274CA7142}">
            <xm:f>Values!$A$29</xm:f>
            <x14:dxf>
              <fill>
                <patternFill>
                  <bgColor rgb="FF27AE60"/>
                </patternFill>
              </fill>
            </x14:dxf>
          </x14:cfRule>
          <x14:cfRule type="cellIs" priority="38" operator="equal" id="{5DF8AC3A-626E-4B6A-AC90-1F2303393110}">
            <xm:f>Values!$A$27</xm:f>
            <x14:dxf>
              <fill>
                <patternFill>
                  <bgColor rgb="FFF39C12"/>
                </patternFill>
              </fill>
            </x14:dxf>
          </x14:cfRule>
          <x14:cfRule type="cellIs" priority="39" operator="equal" id="{051D010D-70E8-405E-BB3F-2A1E15984460}">
            <xm:f>Values!$A$26</xm:f>
            <x14:dxf>
              <fill>
                <patternFill>
                  <bgColor rgb="FFE67E22"/>
                </patternFill>
              </fill>
            </x14:dxf>
          </x14:cfRule>
          <x14:cfRule type="cellIs" priority="40" operator="equal" id="{B9D608A1-3D10-4354-B8BF-A0650C8F9E67}">
            <xm:f>Values!$A$25</xm:f>
            <x14:dxf>
              <fill>
                <patternFill>
                  <bgColor rgb="FFE74C3C"/>
                </patternFill>
              </fill>
            </x14:dxf>
          </x14:cfRule>
          <xm:sqref>J43</xm:sqref>
        </x14:conditionalFormatting>
        <x14:conditionalFormatting xmlns:xm="http://schemas.microsoft.com/office/excel/2006/main">
          <x14:cfRule type="cellIs" priority="37" operator="equal" id="{C9E87D36-9050-4B5A-842C-582CE41EC35D}">
            <xm:f>Values!$A$28</xm:f>
            <x14:dxf>
              <fill>
                <patternFill>
                  <bgColor rgb="FFF1C40F"/>
                </patternFill>
              </fill>
            </x14:dxf>
          </x14:cfRule>
          <xm:sqref>J43</xm:sqref>
        </x14:conditionalFormatting>
        <x14:conditionalFormatting xmlns:xm="http://schemas.microsoft.com/office/excel/2006/main">
          <x14:cfRule type="cellIs" priority="31" operator="equal" id="{C64CF9FA-4FA9-438A-8CC0-A823DEA0173E}">
            <xm:f>Values!$A$29</xm:f>
            <x14:dxf>
              <fill>
                <patternFill>
                  <bgColor rgb="FF27AE60"/>
                </patternFill>
              </fill>
            </x14:dxf>
          </x14:cfRule>
          <x14:cfRule type="cellIs" priority="33" operator="equal" id="{49608C6B-6EAF-40E1-A8DD-954D685E597F}">
            <xm:f>Values!$A$27</xm:f>
            <x14:dxf>
              <fill>
                <patternFill>
                  <bgColor rgb="FFF39C12"/>
                </patternFill>
              </fill>
            </x14:dxf>
          </x14:cfRule>
          <x14:cfRule type="cellIs" priority="34" operator="equal" id="{BE563A64-B3E9-491E-9BF9-A0F0488A754E}">
            <xm:f>Values!$A$26</xm:f>
            <x14:dxf>
              <fill>
                <patternFill>
                  <bgColor rgb="FFE67E22"/>
                </patternFill>
              </fill>
            </x14:dxf>
          </x14:cfRule>
          <x14:cfRule type="cellIs" priority="35" operator="equal" id="{2E961B1D-CDC3-4AAA-818D-EB65783B4370}">
            <xm:f>Values!$A$25</xm:f>
            <x14:dxf>
              <fill>
                <patternFill>
                  <bgColor rgb="FFE74C3C"/>
                </patternFill>
              </fill>
            </x14:dxf>
          </x14:cfRule>
          <xm:sqref>J44</xm:sqref>
        </x14:conditionalFormatting>
        <x14:conditionalFormatting xmlns:xm="http://schemas.microsoft.com/office/excel/2006/main">
          <x14:cfRule type="cellIs" priority="32" operator="equal" id="{891DCD62-6FFC-4A18-98E0-2898A483E603}">
            <xm:f>Values!$A$28</xm:f>
            <x14:dxf>
              <fill>
                <patternFill>
                  <bgColor rgb="FFF1C40F"/>
                </patternFill>
              </fill>
            </x14:dxf>
          </x14:cfRule>
          <xm:sqref>J44</xm:sqref>
        </x14:conditionalFormatting>
        <x14:conditionalFormatting xmlns:xm="http://schemas.microsoft.com/office/excel/2006/main">
          <x14:cfRule type="cellIs" priority="26" operator="equal" id="{BE72E118-D9E8-4543-ABE0-95E2039933DF}">
            <xm:f>Values!$A$29</xm:f>
            <x14:dxf>
              <fill>
                <patternFill>
                  <bgColor rgb="FF27AE60"/>
                </patternFill>
              </fill>
            </x14:dxf>
          </x14:cfRule>
          <x14:cfRule type="cellIs" priority="28" operator="equal" id="{9411A813-DDB0-4034-8F0A-B147C2835613}">
            <xm:f>Values!$A$27</xm:f>
            <x14:dxf>
              <fill>
                <patternFill>
                  <bgColor rgb="FFF39C12"/>
                </patternFill>
              </fill>
            </x14:dxf>
          </x14:cfRule>
          <x14:cfRule type="cellIs" priority="29" operator="equal" id="{6597019B-E3F5-4B69-9111-4B5801879B43}">
            <xm:f>Values!$A$26</xm:f>
            <x14:dxf>
              <fill>
                <patternFill>
                  <bgColor rgb="FFE67E22"/>
                </patternFill>
              </fill>
            </x14:dxf>
          </x14:cfRule>
          <x14:cfRule type="cellIs" priority="30" operator="equal" id="{D5C4F7D2-3C0B-468B-B24B-D1592CFF47B9}">
            <xm:f>Values!$A$25</xm:f>
            <x14:dxf>
              <fill>
                <patternFill>
                  <bgColor rgb="FFE74C3C"/>
                </patternFill>
              </fill>
            </x14:dxf>
          </x14:cfRule>
          <xm:sqref>J45</xm:sqref>
        </x14:conditionalFormatting>
        <x14:conditionalFormatting xmlns:xm="http://schemas.microsoft.com/office/excel/2006/main">
          <x14:cfRule type="cellIs" priority="27" operator="equal" id="{7601EC54-00FB-4164-901A-59A22E92F0A0}">
            <xm:f>Values!$A$28</xm:f>
            <x14:dxf>
              <fill>
                <patternFill>
                  <bgColor rgb="FFF1C40F"/>
                </patternFill>
              </fill>
            </x14:dxf>
          </x14:cfRule>
          <xm:sqref>J45</xm:sqref>
        </x14:conditionalFormatting>
        <x14:conditionalFormatting xmlns:xm="http://schemas.microsoft.com/office/excel/2006/main">
          <x14:cfRule type="cellIs" priority="21" operator="equal" id="{56B36B92-FB4E-4739-8124-4CD04F207ACF}">
            <xm:f>Values!$A$29</xm:f>
            <x14:dxf>
              <fill>
                <patternFill>
                  <bgColor rgb="FF27AE60"/>
                </patternFill>
              </fill>
            </x14:dxf>
          </x14:cfRule>
          <x14:cfRule type="cellIs" priority="23" operator="equal" id="{46761642-7CC0-496D-97F0-CF5E76387521}">
            <xm:f>Values!$A$27</xm:f>
            <x14:dxf>
              <fill>
                <patternFill>
                  <bgColor rgb="FFF39C12"/>
                </patternFill>
              </fill>
            </x14:dxf>
          </x14:cfRule>
          <x14:cfRule type="cellIs" priority="24" operator="equal" id="{D74EB76E-9A24-4E0C-B68A-7465FB5AA45C}">
            <xm:f>Values!$A$26</xm:f>
            <x14:dxf>
              <fill>
                <patternFill>
                  <bgColor rgb="FFE67E22"/>
                </patternFill>
              </fill>
            </x14:dxf>
          </x14:cfRule>
          <x14:cfRule type="cellIs" priority="25" operator="equal" id="{BAA7F19D-B42D-469E-9DFB-E6BB430E15C9}">
            <xm:f>Values!$A$25</xm:f>
            <x14:dxf>
              <fill>
                <patternFill>
                  <bgColor rgb="FFE74C3C"/>
                </patternFill>
              </fill>
            </x14:dxf>
          </x14:cfRule>
          <xm:sqref>I45</xm:sqref>
        </x14:conditionalFormatting>
        <x14:conditionalFormatting xmlns:xm="http://schemas.microsoft.com/office/excel/2006/main">
          <x14:cfRule type="cellIs" priority="22" operator="equal" id="{E90778A7-1074-421B-853D-FFDB87B5B484}">
            <xm:f>Values!$A$28</xm:f>
            <x14:dxf>
              <fill>
                <patternFill>
                  <bgColor rgb="FFF1C40F"/>
                </patternFill>
              </fill>
            </x14:dxf>
          </x14:cfRule>
          <xm:sqref>I45</xm:sqref>
        </x14:conditionalFormatting>
        <x14:conditionalFormatting xmlns:xm="http://schemas.microsoft.com/office/excel/2006/main">
          <x14:cfRule type="cellIs" priority="16" operator="equal" id="{AC301CE3-B8E0-43C1-8DFC-B4F445AE9C22}">
            <xm:f>Values!$A$29</xm:f>
            <x14:dxf>
              <fill>
                <patternFill>
                  <bgColor rgb="FF27AE60"/>
                </patternFill>
              </fill>
            </x14:dxf>
          </x14:cfRule>
          <x14:cfRule type="cellIs" priority="18" operator="equal" id="{96F1660A-7DE9-4C7C-BF79-092CCC51DAD1}">
            <xm:f>Values!$A$27</xm:f>
            <x14:dxf>
              <fill>
                <patternFill>
                  <bgColor rgb="FFF39C12"/>
                </patternFill>
              </fill>
            </x14:dxf>
          </x14:cfRule>
          <x14:cfRule type="cellIs" priority="19" operator="equal" id="{E9FC55D7-9B55-489D-888A-20373BD329EB}">
            <xm:f>Values!$A$26</xm:f>
            <x14:dxf>
              <fill>
                <patternFill>
                  <bgColor rgb="FFE67E22"/>
                </patternFill>
              </fill>
            </x14:dxf>
          </x14:cfRule>
          <x14:cfRule type="cellIs" priority="20" operator="equal" id="{B3E28147-2D7E-4D5E-AF48-80F03ADE552A}">
            <xm:f>Values!$A$25</xm:f>
            <x14:dxf>
              <fill>
                <patternFill>
                  <bgColor rgb="FFE74C3C"/>
                </patternFill>
              </fill>
            </x14:dxf>
          </x14:cfRule>
          <xm:sqref>I46</xm:sqref>
        </x14:conditionalFormatting>
        <x14:conditionalFormatting xmlns:xm="http://schemas.microsoft.com/office/excel/2006/main">
          <x14:cfRule type="cellIs" priority="17" operator="equal" id="{3109F051-54AA-4BDE-BFE0-48FA14117D62}">
            <xm:f>Values!$A$28</xm:f>
            <x14:dxf>
              <fill>
                <patternFill>
                  <bgColor rgb="FFF1C40F"/>
                </patternFill>
              </fill>
            </x14:dxf>
          </x14:cfRule>
          <xm:sqref>I46</xm:sqref>
        </x14:conditionalFormatting>
        <x14:conditionalFormatting xmlns:xm="http://schemas.microsoft.com/office/excel/2006/main">
          <x14:cfRule type="cellIs" priority="11" operator="equal" id="{9D5B0C3F-9E63-4D43-B1DE-05A43E56F96A}">
            <xm:f>Values!$A$29</xm:f>
            <x14:dxf>
              <fill>
                <patternFill>
                  <bgColor rgb="FF27AE60"/>
                </patternFill>
              </fill>
            </x14:dxf>
          </x14:cfRule>
          <x14:cfRule type="cellIs" priority="13" operator="equal" id="{F2993E4D-32C0-42D7-9677-597EC9D49EF9}">
            <xm:f>Values!$A$27</xm:f>
            <x14:dxf>
              <fill>
                <patternFill>
                  <bgColor rgb="FFF39C12"/>
                </patternFill>
              </fill>
            </x14:dxf>
          </x14:cfRule>
          <x14:cfRule type="cellIs" priority="14" operator="equal" id="{352819C8-CE38-42CD-ABB0-3C4836A3F5B8}">
            <xm:f>Values!$A$26</xm:f>
            <x14:dxf>
              <fill>
                <patternFill>
                  <bgColor rgb="FFE67E22"/>
                </patternFill>
              </fill>
            </x14:dxf>
          </x14:cfRule>
          <x14:cfRule type="cellIs" priority="15" operator="equal" id="{E7C24555-FDB5-4926-864D-112967C48077}">
            <xm:f>Values!$A$25</xm:f>
            <x14:dxf>
              <fill>
                <patternFill>
                  <bgColor rgb="FFE74C3C"/>
                </patternFill>
              </fill>
            </x14:dxf>
          </x14:cfRule>
          <xm:sqref>I47</xm:sqref>
        </x14:conditionalFormatting>
        <x14:conditionalFormatting xmlns:xm="http://schemas.microsoft.com/office/excel/2006/main">
          <x14:cfRule type="cellIs" priority="12" operator="equal" id="{E1C08FD1-843B-4E0E-98D1-5CBAF234E900}">
            <xm:f>Values!$A$28</xm:f>
            <x14:dxf>
              <fill>
                <patternFill>
                  <bgColor rgb="FFF1C40F"/>
                </patternFill>
              </fill>
            </x14:dxf>
          </x14:cfRule>
          <xm:sqref>I47</xm:sqref>
        </x14:conditionalFormatting>
        <x14:conditionalFormatting xmlns:xm="http://schemas.microsoft.com/office/excel/2006/main">
          <x14:cfRule type="cellIs" priority="6" operator="equal" id="{BF7BEE09-5A3C-4A6D-B7CC-DF308235D7FA}">
            <xm:f>Values!$A$29</xm:f>
            <x14:dxf>
              <fill>
                <patternFill>
                  <bgColor rgb="FF27AE60"/>
                </patternFill>
              </fill>
            </x14:dxf>
          </x14:cfRule>
          <x14:cfRule type="cellIs" priority="8" operator="equal" id="{E139D5DA-7BE2-412B-BC2F-F759BF37EBF7}">
            <xm:f>Values!$A$27</xm:f>
            <x14:dxf>
              <fill>
                <patternFill>
                  <bgColor rgb="FFF39C12"/>
                </patternFill>
              </fill>
            </x14:dxf>
          </x14:cfRule>
          <x14:cfRule type="cellIs" priority="9" operator="equal" id="{2A3575B3-8021-4705-900E-791609FF3E47}">
            <xm:f>Values!$A$26</xm:f>
            <x14:dxf>
              <fill>
                <patternFill>
                  <bgColor rgb="FFE67E22"/>
                </patternFill>
              </fill>
            </x14:dxf>
          </x14:cfRule>
          <x14:cfRule type="cellIs" priority="10" operator="equal" id="{839321B5-8617-4B68-856D-AD90687ABCA0}">
            <xm:f>Values!$A$25</xm:f>
            <x14:dxf>
              <fill>
                <patternFill>
                  <bgColor rgb="FFE74C3C"/>
                </patternFill>
              </fill>
            </x14:dxf>
          </x14:cfRule>
          <xm:sqref>J46</xm:sqref>
        </x14:conditionalFormatting>
        <x14:conditionalFormatting xmlns:xm="http://schemas.microsoft.com/office/excel/2006/main">
          <x14:cfRule type="cellIs" priority="7" operator="equal" id="{901291C4-F865-4FE8-8534-2283F38B097A}">
            <xm:f>Values!$A$28</xm:f>
            <x14:dxf>
              <fill>
                <patternFill>
                  <bgColor rgb="FFF1C40F"/>
                </patternFill>
              </fill>
            </x14:dxf>
          </x14:cfRule>
          <xm:sqref>J46</xm:sqref>
        </x14:conditionalFormatting>
        <x14:conditionalFormatting xmlns:xm="http://schemas.microsoft.com/office/excel/2006/main">
          <x14:cfRule type="cellIs" priority="1" operator="equal" id="{DCB0D6B0-A901-444D-ACD2-8F815BD23D22}">
            <xm:f>Values!$A$29</xm:f>
            <x14:dxf>
              <fill>
                <patternFill>
                  <bgColor rgb="FF27AE60"/>
                </patternFill>
              </fill>
            </x14:dxf>
          </x14:cfRule>
          <x14:cfRule type="cellIs" priority="3" operator="equal" id="{B07B95E3-E6E8-4E08-8014-85369F9E87D1}">
            <xm:f>Values!$A$27</xm:f>
            <x14:dxf>
              <fill>
                <patternFill>
                  <bgColor rgb="FFF39C12"/>
                </patternFill>
              </fill>
            </x14:dxf>
          </x14:cfRule>
          <x14:cfRule type="cellIs" priority="4" operator="equal" id="{DB73CF83-59A7-4236-AE15-CBD598B0F54E}">
            <xm:f>Values!$A$26</xm:f>
            <x14:dxf>
              <fill>
                <patternFill>
                  <bgColor rgb="FFE67E22"/>
                </patternFill>
              </fill>
            </x14:dxf>
          </x14:cfRule>
          <x14:cfRule type="cellIs" priority="5" operator="equal" id="{4BC716BE-D9C4-4308-8993-557939C4F7B2}">
            <xm:f>Values!$A$25</xm:f>
            <x14:dxf>
              <fill>
                <patternFill>
                  <bgColor rgb="FFE74C3C"/>
                </patternFill>
              </fill>
            </x14:dxf>
          </x14:cfRule>
          <xm:sqref>J47</xm:sqref>
        </x14:conditionalFormatting>
        <x14:conditionalFormatting xmlns:xm="http://schemas.microsoft.com/office/excel/2006/main">
          <x14:cfRule type="cellIs" priority="2" operator="equal" id="{8EA3BCA2-AFC7-41C9-BACE-F9B57E00F120}">
            <xm:f>Values!$A$28</xm:f>
            <x14:dxf>
              <fill>
                <patternFill>
                  <bgColor rgb="FFF1C40F"/>
                </patternFill>
              </fill>
            </x14:dxf>
          </x14:cfRule>
          <xm:sqref>J47</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J21:J47 I40:I47</xm:sqref>
        </x14:dataValidation>
        <x14:dataValidation type="list" allowBlank="1" showInputMessage="1" showErrorMessage="1">
          <x14:formula1>
            <xm:f>Values!$A$18:$A$22</xm:f>
          </x14:formula1>
          <xm:sqref>I21:I39</xm:sqref>
        </x14:dataValidation>
        <x14:dataValidation type="list" allowBlank="1" showInputMessage="1" showErrorMessage="1">
          <x14:formula1>
            <xm:f>Values!$A$11:$A$15</xm:f>
          </x14:formula1>
          <xm:sqref>H21:H47</xm:sqref>
        </x14:dataValidation>
        <x14:dataValidation type="list" allowBlank="1" showInputMessage="1" showErrorMessage="1">
          <x14:formula1>
            <xm:f>Values!$A$4:$A$8</xm:f>
          </x14:formula1>
          <xm:sqref>G21:G47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V52"/>
  <sheetViews>
    <sheetView topLeftCell="E37" zoomScale="60" zoomScaleNormal="60" workbookViewId="0">
      <selection activeCell="J30" sqref="J30"/>
    </sheetView>
  </sheetViews>
  <sheetFormatPr defaultColWidth="8.6640625" defaultRowHeight="14.4"/>
  <cols>
    <col min="1" max="1" width="8.6640625" style="3"/>
    <col min="2" max="2" width="31.88671875" style="1" customWidth="1"/>
    <col min="3" max="3" width="32.5546875" style="1" customWidth="1"/>
    <col min="4" max="4" width="91.5546875" style="3" customWidth="1"/>
    <col min="5" max="5" width="19.6640625" style="4" bestFit="1" customWidth="1"/>
    <col min="6" max="6" width="35.33203125" style="3" bestFit="1" customWidth="1"/>
    <col min="7" max="7" width="20.6640625" style="3" bestFit="1" customWidth="1"/>
    <col min="8" max="8" width="26.6640625" style="3" bestFit="1" customWidth="1"/>
    <col min="9" max="9" width="25" style="3" bestFit="1" customWidth="1"/>
    <col min="10" max="10" width="26.5546875" style="3" bestFit="1" customWidth="1"/>
    <col min="11" max="15" width="8.6640625" style="3" customWidth="1"/>
    <col min="16" max="16" width="11.6640625" style="3" bestFit="1" customWidth="1"/>
    <col min="17" max="17" width="37.44140625" style="3" customWidth="1"/>
    <col min="18" max="18" width="7.33203125" style="3" customWidth="1"/>
    <col min="19" max="19" width="8.6640625" style="3"/>
    <col min="20" max="20" width="23.5546875" style="3" bestFit="1" customWidth="1"/>
    <col min="21" max="21" width="24.44140625" style="3" bestFit="1" customWidth="1"/>
    <col min="22" max="22" width="50.6640625" style="3" customWidth="1"/>
    <col min="23" max="16384" width="8.6640625" style="3"/>
  </cols>
  <sheetData>
    <row r="1" spans="1:10" ht="59.7" customHeight="1">
      <c r="A1" s="64" t="s">
        <v>765</v>
      </c>
      <c r="B1" s="64"/>
      <c r="C1" s="64"/>
      <c r="D1" s="64"/>
      <c r="E1" s="64"/>
      <c r="F1" s="64"/>
      <c r="G1" s="64"/>
      <c r="H1" s="64"/>
      <c r="I1" s="64"/>
      <c r="J1" s="64"/>
    </row>
    <row r="3" spans="1:10">
      <c r="E3" s="3"/>
    </row>
    <row r="4" spans="1:10">
      <c r="E4" s="3"/>
    </row>
    <row r="5" spans="1:10">
      <c r="E5" s="23" t="s">
        <v>96</v>
      </c>
      <c r="F5" s="31">
        <f>H50</f>
        <v>0</v>
      </c>
    </row>
    <row r="6" spans="1:10">
      <c r="E6" s="3"/>
    </row>
    <row r="7" spans="1:10">
      <c r="E7" s="29" t="s">
        <v>95</v>
      </c>
      <c r="F7" s="30">
        <f>I50</f>
        <v>1</v>
      </c>
    </row>
    <row r="11" spans="1:10">
      <c r="E11" s="4" t="s">
        <v>493</v>
      </c>
      <c r="F11" s="3" t="s">
        <v>759</v>
      </c>
    </row>
    <row r="20" spans="1:22" s="28" customFormat="1" ht="28.8">
      <c r="A20" s="24" t="s">
        <v>0</v>
      </c>
      <c r="B20" s="27" t="s">
        <v>761</v>
      </c>
      <c r="C20" s="27" t="s">
        <v>760</v>
      </c>
      <c r="D20" s="24" t="s">
        <v>489</v>
      </c>
      <c r="E20" s="24" t="s">
        <v>758</v>
      </c>
      <c r="F20" s="24" t="s">
        <v>628</v>
      </c>
      <c r="G20" s="24" t="s">
        <v>69</v>
      </c>
      <c r="H20" s="24" t="s">
        <v>70</v>
      </c>
      <c r="I20" s="27" t="s">
        <v>94</v>
      </c>
      <c r="J20" s="24" t="s">
        <v>72</v>
      </c>
      <c r="P20" s="24" t="s">
        <v>186</v>
      </c>
      <c r="T20" s="24" t="s">
        <v>245</v>
      </c>
    </row>
    <row r="21" spans="1:22" ht="90" customHeight="1">
      <c r="A21" s="13" t="s">
        <v>764</v>
      </c>
      <c r="B21" s="39" t="s">
        <v>762</v>
      </c>
      <c r="C21" s="39" t="s">
        <v>763</v>
      </c>
      <c r="D21" s="20" t="s">
        <v>766</v>
      </c>
      <c r="E21" s="5" t="s">
        <v>488</v>
      </c>
      <c r="F21" s="5"/>
      <c r="G21" s="6" t="s">
        <v>45</v>
      </c>
      <c r="H21" s="6" t="s">
        <v>51</v>
      </c>
      <c r="I21" s="6" t="s">
        <v>56</v>
      </c>
      <c r="J21" s="6" t="s">
        <v>61</v>
      </c>
      <c r="L21" s="16">
        <f t="shared" ref="L21:L44" si="0">IF(G21="No Policy",0,IF(G21="Informal Policy",0.25,IF(G21="Partial Written Policy",0.5,IF(G21="Written Policy",0.75,IF(G21="Approved Written Policy",1,"INVALID")))))</f>
        <v>0</v>
      </c>
      <c r="M21" s="16">
        <f t="shared" ref="M21:M44" si="1">IF(H21="Not Implemented",0,IF(H21="Parts of Policy Implemented",0.25,IF(H21="Implemented on Some Systems",0.5,IF(H21="Implemented on Most Systems",0.75,IF(H21="Implemented on All Systems",1,"INVALID")))))</f>
        <v>0</v>
      </c>
      <c r="N21" s="16">
        <f t="shared" ref="N21:N28" si="2">IF(I21="Not Automated",0,IF(I21="Parts of Policy Automated",0.25,IF(I21="Automated on Some Systems",0.5,IF(I21="Automated on Most Systems",0.75,IF(I21="Automated on All Systems",1,"INVALID")))))</f>
        <v>0</v>
      </c>
      <c r="O21" s="16">
        <f t="shared" ref="O21:O28" si="3">IF(J21="Not Reported",0,IF(J21="Parts of Policy Reported",0.25,IF(J21="Reported on Some Systems",0.5,IF(J21="Reported on Most Systems",0.75,IF(J21="Reported on All Systems",1,"INVALID")))))</f>
        <v>0</v>
      </c>
      <c r="P21" s="3">
        <v>0</v>
      </c>
      <c r="T21" s="39" t="s">
        <v>231</v>
      </c>
      <c r="U21" s="1" t="s">
        <v>275</v>
      </c>
      <c r="V21" s="40" t="s">
        <v>276</v>
      </c>
    </row>
    <row r="22" spans="1:22" ht="57.6">
      <c r="A22" s="13" t="s">
        <v>764</v>
      </c>
      <c r="B22" s="39" t="s">
        <v>762</v>
      </c>
      <c r="C22" s="39" t="s">
        <v>763</v>
      </c>
      <c r="D22" s="20" t="s">
        <v>767</v>
      </c>
      <c r="E22" s="5" t="s">
        <v>490</v>
      </c>
      <c r="F22" s="5"/>
      <c r="G22" s="6" t="s">
        <v>45</v>
      </c>
      <c r="H22" s="6" t="s">
        <v>51</v>
      </c>
      <c r="I22" s="6" t="s">
        <v>56</v>
      </c>
      <c r="J22" s="6" t="s">
        <v>61</v>
      </c>
      <c r="L22" s="16">
        <f t="shared" si="0"/>
        <v>0</v>
      </c>
      <c r="M22" s="16">
        <f t="shared" si="1"/>
        <v>0</v>
      </c>
      <c r="N22" s="16">
        <f t="shared" si="2"/>
        <v>0</v>
      </c>
      <c r="O22" s="16">
        <f t="shared" si="3"/>
        <v>0</v>
      </c>
      <c r="P22" s="3">
        <v>0</v>
      </c>
    </row>
    <row r="23" spans="1:22" ht="172.8">
      <c r="A23" s="13" t="s">
        <v>768</v>
      </c>
      <c r="B23" s="39" t="s">
        <v>762</v>
      </c>
      <c r="C23" s="39" t="s">
        <v>769</v>
      </c>
      <c r="D23" s="20" t="s">
        <v>770</v>
      </c>
      <c r="E23" s="5" t="s">
        <v>488</v>
      </c>
      <c r="F23" s="5"/>
      <c r="G23" s="6" t="s">
        <v>45</v>
      </c>
      <c r="H23" s="6" t="s">
        <v>51</v>
      </c>
      <c r="I23" s="6" t="s">
        <v>56</v>
      </c>
      <c r="J23" s="6" t="s">
        <v>61</v>
      </c>
      <c r="L23" s="16">
        <f t="shared" si="0"/>
        <v>0</v>
      </c>
      <c r="M23" s="16">
        <f t="shared" si="1"/>
        <v>0</v>
      </c>
      <c r="N23" s="16">
        <f t="shared" si="2"/>
        <v>0</v>
      </c>
      <c r="O23" s="16">
        <f t="shared" si="3"/>
        <v>0</v>
      </c>
      <c r="P23" s="3">
        <v>0</v>
      </c>
      <c r="T23" s="39" t="s">
        <v>231</v>
      </c>
      <c r="U23" s="1" t="s">
        <v>232</v>
      </c>
      <c r="V23" s="40" t="s">
        <v>277</v>
      </c>
    </row>
    <row r="24" spans="1:22" ht="172.8">
      <c r="A24" s="13" t="s">
        <v>768</v>
      </c>
      <c r="B24" s="39" t="s">
        <v>762</v>
      </c>
      <c r="C24" s="39" t="s">
        <v>769</v>
      </c>
      <c r="D24" s="20" t="s">
        <v>771</v>
      </c>
      <c r="E24" s="5" t="s">
        <v>490</v>
      </c>
      <c r="F24" s="5"/>
      <c r="G24" s="6" t="s">
        <v>45</v>
      </c>
      <c r="H24" s="6" t="s">
        <v>51</v>
      </c>
      <c r="I24" s="6" t="s">
        <v>56</v>
      </c>
      <c r="J24" s="6" t="s">
        <v>61</v>
      </c>
      <c r="L24" s="16">
        <f t="shared" si="0"/>
        <v>0</v>
      </c>
      <c r="M24" s="16">
        <f t="shared" si="1"/>
        <v>0</v>
      </c>
      <c r="N24" s="16">
        <f t="shared" si="2"/>
        <v>0</v>
      </c>
      <c r="O24" s="16">
        <f t="shared" si="3"/>
        <v>0</v>
      </c>
      <c r="P24" s="3">
        <v>0</v>
      </c>
      <c r="T24" s="39" t="s">
        <v>263</v>
      </c>
      <c r="U24" s="3" t="s">
        <v>279</v>
      </c>
      <c r="V24" s="40" t="s">
        <v>280</v>
      </c>
    </row>
    <row r="25" spans="1:22" ht="72">
      <c r="A25" s="13" t="s">
        <v>768</v>
      </c>
      <c r="B25" s="39" t="s">
        <v>762</v>
      </c>
      <c r="C25" s="39" t="s">
        <v>769</v>
      </c>
      <c r="D25" s="20" t="s">
        <v>772</v>
      </c>
      <c r="E25" s="5" t="s">
        <v>491</v>
      </c>
      <c r="F25" s="5"/>
      <c r="G25" s="6" t="s">
        <v>45</v>
      </c>
      <c r="H25" s="6" t="s">
        <v>51</v>
      </c>
      <c r="I25" s="6" t="s">
        <v>56</v>
      </c>
      <c r="J25" s="6" t="s">
        <v>61</v>
      </c>
      <c r="L25" s="16">
        <f t="shared" si="0"/>
        <v>0</v>
      </c>
      <c r="M25" s="16">
        <f t="shared" si="1"/>
        <v>0</v>
      </c>
      <c r="N25" s="16">
        <f t="shared" si="2"/>
        <v>0</v>
      </c>
      <c r="O25" s="16">
        <f t="shared" si="3"/>
        <v>0</v>
      </c>
      <c r="P25" s="3">
        <v>0</v>
      </c>
    </row>
    <row r="26" spans="1:22" ht="62.25" customHeight="1">
      <c r="A26" s="13" t="s">
        <v>774</v>
      </c>
      <c r="B26" s="39" t="s">
        <v>762</v>
      </c>
      <c r="C26" s="39" t="s">
        <v>773</v>
      </c>
      <c r="D26" s="20" t="s">
        <v>775</v>
      </c>
      <c r="E26" s="5" t="s">
        <v>488</v>
      </c>
      <c r="F26" s="5"/>
      <c r="G26" s="6" t="s">
        <v>45</v>
      </c>
      <c r="H26" s="6" t="s">
        <v>51</v>
      </c>
      <c r="I26" s="6" t="s">
        <v>56</v>
      </c>
      <c r="J26" s="6" t="s">
        <v>61</v>
      </c>
      <c r="L26" s="16">
        <f t="shared" si="0"/>
        <v>0</v>
      </c>
      <c r="M26" s="16">
        <f t="shared" si="1"/>
        <v>0</v>
      </c>
      <c r="N26" s="16">
        <f t="shared" si="2"/>
        <v>0</v>
      </c>
      <c r="O26" s="16">
        <f t="shared" si="3"/>
        <v>0</v>
      </c>
      <c r="P26" s="3">
        <v>0</v>
      </c>
      <c r="T26" s="39" t="s">
        <v>263</v>
      </c>
      <c r="U26" s="3" t="s">
        <v>269</v>
      </c>
      <c r="V26" s="40" t="s">
        <v>278</v>
      </c>
    </row>
    <row r="27" spans="1:22" ht="30" customHeight="1">
      <c r="A27" s="13" t="s">
        <v>774</v>
      </c>
      <c r="B27" s="39" t="s">
        <v>762</v>
      </c>
      <c r="C27" s="39" t="s">
        <v>773</v>
      </c>
      <c r="D27" s="20" t="s">
        <v>776</v>
      </c>
      <c r="E27" s="5" t="s">
        <v>490</v>
      </c>
      <c r="F27" s="5"/>
      <c r="G27" s="6" t="s">
        <v>45</v>
      </c>
      <c r="H27" s="6" t="s">
        <v>51</v>
      </c>
      <c r="I27" s="6" t="s">
        <v>56</v>
      </c>
      <c r="J27" s="6" t="s">
        <v>61</v>
      </c>
      <c r="L27" s="16">
        <f t="shared" si="0"/>
        <v>0</v>
      </c>
      <c r="M27" s="16">
        <f t="shared" si="1"/>
        <v>0</v>
      </c>
      <c r="N27" s="16">
        <f t="shared" si="2"/>
        <v>0</v>
      </c>
      <c r="O27" s="16">
        <f t="shared" si="3"/>
        <v>0</v>
      </c>
      <c r="P27" s="3">
        <v>0</v>
      </c>
      <c r="T27" s="39" t="s">
        <v>263</v>
      </c>
      <c r="U27" s="3" t="s">
        <v>290</v>
      </c>
      <c r="V27" s="40" t="s">
        <v>289</v>
      </c>
    </row>
    <row r="28" spans="1:22" ht="409.6">
      <c r="A28" s="13" t="s">
        <v>777</v>
      </c>
      <c r="B28" s="39" t="s">
        <v>762</v>
      </c>
      <c r="C28" s="39" t="s">
        <v>778</v>
      </c>
      <c r="D28" s="20" t="s">
        <v>779</v>
      </c>
      <c r="E28" s="5" t="s">
        <v>488</v>
      </c>
      <c r="F28" s="5" t="s">
        <v>780</v>
      </c>
      <c r="G28" s="6" t="s">
        <v>45</v>
      </c>
      <c r="H28" s="6" t="s">
        <v>51</v>
      </c>
      <c r="I28" s="6" t="s">
        <v>56</v>
      </c>
      <c r="J28" s="6" t="s">
        <v>61</v>
      </c>
      <c r="L28" s="16">
        <f t="shared" si="0"/>
        <v>0</v>
      </c>
      <c r="M28" s="16">
        <f t="shared" si="1"/>
        <v>0</v>
      </c>
      <c r="N28" s="16">
        <f t="shared" si="2"/>
        <v>0</v>
      </c>
      <c r="O28" s="16">
        <f t="shared" si="3"/>
        <v>0</v>
      </c>
      <c r="P28" s="3">
        <v>0</v>
      </c>
      <c r="T28" s="39" t="s">
        <v>263</v>
      </c>
      <c r="U28" s="3" t="s">
        <v>283</v>
      </c>
      <c r="V28" s="40" t="s">
        <v>284</v>
      </c>
    </row>
    <row r="29" spans="1:22" ht="45" customHeight="1">
      <c r="A29" s="13" t="s">
        <v>777</v>
      </c>
      <c r="B29" s="39" t="s">
        <v>762</v>
      </c>
      <c r="C29" s="39" t="s">
        <v>778</v>
      </c>
      <c r="D29" s="20" t="s">
        <v>781</v>
      </c>
      <c r="E29" s="5" t="s">
        <v>490</v>
      </c>
      <c r="F29" s="5"/>
      <c r="G29" s="6" t="s">
        <v>45</v>
      </c>
      <c r="H29" s="6" t="s">
        <v>51</v>
      </c>
      <c r="I29" s="6" t="s">
        <v>56</v>
      </c>
      <c r="J29" s="6" t="s">
        <v>61</v>
      </c>
      <c r="L29" s="16">
        <f t="shared" si="0"/>
        <v>0</v>
      </c>
      <c r="M29" s="16">
        <f t="shared" si="1"/>
        <v>0</v>
      </c>
      <c r="N29" s="16"/>
      <c r="O29" s="16"/>
      <c r="P29" s="3">
        <v>0</v>
      </c>
      <c r="T29" s="39" t="s">
        <v>263</v>
      </c>
      <c r="U29" s="3" t="s">
        <v>282</v>
      </c>
      <c r="V29" s="40" t="s">
        <v>281</v>
      </c>
    </row>
    <row r="30" spans="1:22" ht="57.6">
      <c r="A30" s="13" t="s">
        <v>777</v>
      </c>
      <c r="B30" s="39" t="s">
        <v>762</v>
      </c>
      <c r="C30" s="39" t="s">
        <v>778</v>
      </c>
      <c r="D30" s="20" t="s">
        <v>782</v>
      </c>
      <c r="E30" s="5" t="s">
        <v>512</v>
      </c>
      <c r="F30" s="5"/>
      <c r="G30" s="6" t="s">
        <v>45</v>
      </c>
      <c r="H30" s="6" t="s">
        <v>51</v>
      </c>
      <c r="I30" s="6" t="s">
        <v>56</v>
      </c>
      <c r="J30" s="6" t="s">
        <v>61</v>
      </c>
      <c r="L30" s="16">
        <f t="shared" si="0"/>
        <v>0</v>
      </c>
      <c r="M30" s="16">
        <f t="shared" si="1"/>
        <v>0</v>
      </c>
      <c r="N30" s="16">
        <f>IF(I30="Not Automated",0,IF(I30="Parts of Policy Automated",0.25,IF(I30="Automated on Some Systems",0.5,IF(I30="Automated on Most Systems",0.75,IF(I30="Automated on All Systems",1,"INVALID")))))</f>
        <v>0</v>
      </c>
      <c r="O30" s="16">
        <f>IF(J30="Not Reported",0,IF(J30="Parts of Policy Reported",0.25,IF(J30="Reported on Some Systems",0.5,IF(J30="Reported on Most Systems",0.75,IF(J30="Reported on All Systems",1,"INVALID")))))</f>
        <v>0</v>
      </c>
      <c r="P30" s="3">
        <v>0</v>
      </c>
      <c r="T30" s="39" t="s">
        <v>263</v>
      </c>
      <c r="U30" s="3" t="s">
        <v>283</v>
      </c>
      <c r="V30" s="40" t="s">
        <v>284</v>
      </c>
    </row>
    <row r="31" spans="1:22" ht="45" customHeight="1">
      <c r="A31" s="13" t="s">
        <v>783</v>
      </c>
      <c r="B31" s="39" t="s">
        <v>762</v>
      </c>
      <c r="C31" s="39" t="s">
        <v>784</v>
      </c>
      <c r="D31" s="20" t="s">
        <v>785</v>
      </c>
      <c r="E31" s="5" t="s">
        <v>488</v>
      </c>
      <c r="F31" s="5"/>
      <c r="G31" s="6" t="s">
        <v>45</v>
      </c>
      <c r="H31" s="6" t="s">
        <v>51</v>
      </c>
      <c r="I31" s="6" t="s">
        <v>56</v>
      </c>
      <c r="J31" s="6" t="s">
        <v>61</v>
      </c>
      <c r="L31" s="16">
        <f t="shared" si="0"/>
        <v>0</v>
      </c>
      <c r="M31" s="16">
        <f t="shared" si="1"/>
        <v>0</v>
      </c>
      <c r="N31" s="16"/>
      <c r="O31" s="16"/>
      <c r="P31" s="3">
        <v>0</v>
      </c>
      <c r="T31" s="39" t="s">
        <v>263</v>
      </c>
      <c r="U31" s="3" t="s">
        <v>282</v>
      </c>
      <c r="V31" s="40" t="s">
        <v>281</v>
      </c>
    </row>
    <row r="32" spans="1:22" ht="100.8">
      <c r="A32" s="13" t="s">
        <v>783</v>
      </c>
      <c r="B32" s="39" t="s">
        <v>762</v>
      </c>
      <c r="C32" s="39" t="s">
        <v>784</v>
      </c>
      <c r="D32" s="20" t="s">
        <v>786</v>
      </c>
      <c r="E32" s="5" t="s">
        <v>490</v>
      </c>
      <c r="F32" s="5"/>
      <c r="G32" s="6" t="s">
        <v>45</v>
      </c>
      <c r="H32" s="6" t="s">
        <v>51</v>
      </c>
      <c r="I32" s="6" t="s">
        <v>56</v>
      </c>
      <c r="J32" s="6" t="s">
        <v>61</v>
      </c>
      <c r="L32" s="16">
        <f t="shared" si="0"/>
        <v>0</v>
      </c>
      <c r="M32" s="16">
        <f t="shared" si="1"/>
        <v>0</v>
      </c>
      <c r="N32" s="16">
        <f>IF(I32="Not Automated",0,IF(I32="Parts of Policy Automated",0.25,IF(I32="Automated on Some Systems",0.5,IF(I32="Automated on Most Systems",0.75,IF(I32="Automated on All Systems",1,"INVALID")))))</f>
        <v>0</v>
      </c>
      <c r="O32" s="16">
        <f>IF(J32="Not Reported",0,IF(J32="Parts of Policy Reported",0.25,IF(J32="Reported on Some Systems",0.5,IF(J32="Reported on Most Systems",0.75,IF(J32="Reported on All Systems",1,"INVALID")))))</f>
        <v>0</v>
      </c>
      <c r="P32" s="3">
        <v>0</v>
      </c>
      <c r="T32" s="39" t="s">
        <v>263</v>
      </c>
      <c r="U32" s="3" t="s">
        <v>283</v>
      </c>
      <c r="V32" s="40" t="s">
        <v>284</v>
      </c>
    </row>
    <row r="33" spans="1:22" ht="45" customHeight="1">
      <c r="A33" s="13" t="s">
        <v>783</v>
      </c>
      <c r="B33" s="39" t="s">
        <v>762</v>
      </c>
      <c r="C33" s="39" t="s">
        <v>784</v>
      </c>
      <c r="D33" s="20" t="s">
        <v>787</v>
      </c>
      <c r="E33" s="5" t="s">
        <v>551</v>
      </c>
      <c r="F33" s="5"/>
      <c r="G33" s="6" t="s">
        <v>45</v>
      </c>
      <c r="H33" s="6" t="s">
        <v>51</v>
      </c>
      <c r="I33" s="6" t="s">
        <v>56</v>
      </c>
      <c r="J33" s="6" t="s">
        <v>61</v>
      </c>
      <c r="L33" s="16">
        <f t="shared" si="0"/>
        <v>0</v>
      </c>
      <c r="M33" s="16">
        <f t="shared" si="1"/>
        <v>0</v>
      </c>
      <c r="N33" s="16"/>
      <c r="O33" s="16"/>
      <c r="P33" s="3">
        <v>0</v>
      </c>
      <c r="T33" s="39" t="s">
        <v>263</v>
      </c>
      <c r="U33" s="3" t="s">
        <v>282</v>
      </c>
      <c r="V33" s="40" t="s">
        <v>281</v>
      </c>
    </row>
    <row r="34" spans="1:22" ht="45" customHeight="1">
      <c r="A34" s="13" t="s">
        <v>788</v>
      </c>
      <c r="B34" s="39" t="s">
        <v>762</v>
      </c>
      <c r="C34" s="39" t="s">
        <v>789</v>
      </c>
      <c r="D34" s="20" t="s">
        <v>790</v>
      </c>
      <c r="E34" s="5" t="s">
        <v>488</v>
      </c>
      <c r="F34" s="5"/>
      <c r="G34" s="6" t="s">
        <v>45</v>
      </c>
      <c r="H34" s="6" t="s">
        <v>51</v>
      </c>
      <c r="I34" s="6" t="s">
        <v>56</v>
      </c>
      <c r="J34" s="6" t="s">
        <v>61</v>
      </c>
      <c r="L34" s="16">
        <f t="shared" si="0"/>
        <v>0</v>
      </c>
      <c r="M34" s="16">
        <f t="shared" si="1"/>
        <v>0</v>
      </c>
      <c r="N34" s="16"/>
      <c r="O34" s="16"/>
      <c r="P34" s="3">
        <v>0</v>
      </c>
      <c r="T34" s="39" t="s">
        <v>263</v>
      </c>
      <c r="U34" s="3" t="s">
        <v>282</v>
      </c>
      <c r="V34" s="40" t="s">
        <v>281</v>
      </c>
    </row>
    <row r="35" spans="1:22" ht="187.2">
      <c r="A35" s="13" t="s">
        <v>788</v>
      </c>
      <c r="B35" s="39" t="s">
        <v>762</v>
      </c>
      <c r="C35" s="39" t="s">
        <v>789</v>
      </c>
      <c r="D35" s="20" t="s">
        <v>791</v>
      </c>
      <c r="E35" s="5" t="s">
        <v>490</v>
      </c>
      <c r="F35" s="5"/>
      <c r="G35" s="6" t="s">
        <v>45</v>
      </c>
      <c r="H35" s="6" t="s">
        <v>51</v>
      </c>
      <c r="I35" s="6" t="s">
        <v>56</v>
      </c>
      <c r="J35" s="6" t="s">
        <v>61</v>
      </c>
      <c r="L35" s="16">
        <f t="shared" si="0"/>
        <v>0</v>
      </c>
      <c r="M35" s="16">
        <f t="shared" si="1"/>
        <v>0</v>
      </c>
      <c r="N35" s="16">
        <f>IF(I35="Not Automated",0,IF(I35="Parts of Policy Automated",0.25,IF(I35="Automated on Some Systems",0.5,IF(I35="Automated on Most Systems",0.75,IF(I35="Automated on All Systems",1,"INVALID")))))</f>
        <v>0</v>
      </c>
      <c r="O35" s="16">
        <f>IF(J35="Not Reported",0,IF(J35="Parts of Policy Reported",0.25,IF(J35="Reported on Some Systems",0.5,IF(J35="Reported on Most Systems",0.75,IF(J35="Reported on All Systems",1,"INVALID")))))</f>
        <v>0</v>
      </c>
      <c r="P35" s="3">
        <v>0</v>
      </c>
      <c r="T35" s="39" t="s">
        <v>263</v>
      </c>
      <c r="U35" s="3" t="s">
        <v>283</v>
      </c>
      <c r="V35" s="40" t="s">
        <v>284</v>
      </c>
    </row>
    <row r="36" spans="1:22" ht="45" customHeight="1">
      <c r="A36" s="13" t="s">
        <v>792</v>
      </c>
      <c r="B36" s="39" t="s">
        <v>762</v>
      </c>
      <c r="C36" s="39" t="s">
        <v>793</v>
      </c>
      <c r="D36" s="20" t="s">
        <v>794</v>
      </c>
      <c r="E36" s="5" t="s">
        <v>488</v>
      </c>
      <c r="F36" s="5"/>
      <c r="G36" s="6" t="s">
        <v>45</v>
      </c>
      <c r="H36" s="6" t="s">
        <v>51</v>
      </c>
      <c r="I36" s="6" t="s">
        <v>56</v>
      </c>
      <c r="J36" s="6" t="s">
        <v>61</v>
      </c>
      <c r="L36" s="16">
        <f t="shared" si="0"/>
        <v>0</v>
      </c>
      <c r="M36" s="16">
        <f t="shared" si="1"/>
        <v>0</v>
      </c>
      <c r="N36" s="16"/>
      <c r="O36" s="16"/>
      <c r="P36" s="3">
        <v>0</v>
      </c>
      <c r="T36" s="39" t="s">
        <v>263</v>
      </c>
      <c r="U36" s="3" t="s">
        <v>282</v>
      </c>
      <c r="V36" s="40" t="s">
        <v>281</v>
      </c>
    </row>
    <row r="37" spans="1:22" ht="45" customHeight="1">
      <c r="A37" s="13" t="s">
        <v>792</v>
      </c>
      <c r="B37" s="39" t="s">
        <v>762</v>
      </c>
      <c r="C37" s="39" t="s">
        <v>793</v>
      </c>
      <c r="D37" s="20" t="s">
        <v>795</v>
      </c>
      <c r="E37" s="5" t="s">
        <v>490</v>
      </c>
      <c r="F37" s="5"/>
      <c r="G37" s="6" t="s">
        <v>45</v>
      </c>
      <c r="H37" s="6" t="s">
        <v>51</v>
      </c>
      <c r="I37" s="6" t="s">
        <v>56</v>
      </c>
      <c r="J37" s="6" t="s">
        <v>61</v>
      </c>
      <c r="L37" s="16">
        <f t="shared" si="0"/>
        <v>0</v>
      </c>
      <c r="M37" s="16">
        <f t="shared" si="1"/>
        <v>0</v>
      </c>
      <c r="N37" s="16"/>
      <c r="O37" s="16"/>
      <c r="P37" s="3">
        <v>0</v>
      </c>
      <c r="T37" s="39" t="s">
        <v>263</v>
      </c>
      <c r="U37" s="3" t="s">
        <v>282</v>
      </c>
      <c r="V37" s="40" t="s">
        <v>281</v>
      </c>
    </row>
    <row r="38" spans="1:22" ht="129.6">
      <c r="A38" s="13" t="s">
        <v>796</v>
      </c>
      <c r="B38" s="39" t="s">
        <v>762</v>
      </c>
      <c r="C38" s="39" t="s">
        <v>797</v>
      </c>
      <c r="D38" s="20" t="s">
        <v>798</v>
      </c>
      <c r="E38" s="5" t="s">
        <v>488</v>
      </c>
      <c r="F38" s="5" t="s">
        <v>799</v>
      </c>
      <c r="G38" s="6" t="s">
        <v>45</v>
      </c>
      <c r="H38" s="6" t="s">
        <v>51</v>
      </c>
      <c r="I38" s="6" t="s">
        <v>56</v>
      </c>
      <c r="J38" s="6" t="s">
        <v>61</v>
      </c>
      <c r="L38" s="16">
        <f t="shared" si="0"/>
        <v>0</v>
      </c>
      <c r="M38" s="16">
        <f t="shared" si="1"/>
        <v>0</v>
      </c>
      <c r="N38" s="16">
        <f>IF(I38="Not Automated",0,IF(I38="Parts of Policy Automated",0.25,IF(I38="Automated on Some Systems",0.5,IF(I38="Automated on Most Systems",0.75,IF(I38="Automated on All Systems",1,"INVALID")))))</f>
        <v>0</v>
      </c>
      <c r="O38" s="16">
        <f>IF(J38="Not Reported",0,IF(J38="Parts of Policy Reported",0.25,IF(J38="Reported on Some Systems",0.5,IF(J38="Reported on Most Systems",0.75,IF(J38="Reported on All Systems",1,"INVALID")))))</f>
        <v>0</v>
      </c>
      <c r="P38" s="3">
        <v>0</v>
      </c>
      <c r="T38" s="39" t="s">
        <v>263</v>
      </c>
      <c r="U38" s="3" t="s">
        <v>283</v>
      </c>
      <c r="V38" s="40" t="s">
        <v>284</v>
      </c>
    </row>
    <row r="39" spans="1:22" ht="45" customHeight="1">
      <c r="A39" s="13" t="s">
        <v>796</v>
      </c>
      <c r="B39" s="39" t="s">
        <v>762</v>
      </c>
      <c r="C39" s="39" t="s">
        <v>797</v>
      </c>
      <c r="D39" s="20" t="s">
        <v>800</v>
      </c>
      <c r="E39" s="5" t="s">
        <v>490</v>
      </c>
      <c r="F39" s="5" t="s">
        <v>801</v>
      </c>
      <c r="G39" s="6" t="s">
        <v>45</v>
      </c>
      <c r="H39" s="6" t="s">
        <v>51</v>
      </c>
      <c r="I39" s="6" t="s">
        <v>56</v>
      </c>
      <c r="J39" s="6" t="s">
        <v>61</v>
      </c>
      <c r="L39" s="16">
        <f t="shared" si="0"/>
        <v>0</v>
      </c>
      <c r="M39" s="16">
        <f t="shared" si="1"/>
        <v>0</v>
      </c>
      <c r="N39" s="16"/>
      <c r="O39" s="16"/>
      <c r="P39" s="3">
        <v>0</v>
      </c>
      <c r="T39" s="39" t="s">
        <v>263</v>
      </c>
      <c r="U39" s="3" t="s">
        <v>282</v>
      </c>
      <c r="V39" s="40" t="s">
        <v>281</v>
      </c>
    </row>
    <row r="40" spans="1:22" ht="244.8">
      <c r="A40" s="13" t="s">
        <v>796</v>
      </c>
      <c r="B40" s="39" t="s">
        <v>762</v>
      </c>
      <c r="C40" s="39" t="s">
        <v>797</v>
      </c>
      <c r="D40" s="20" t="s">
        <v>802</v>
      </c>
      <c r="E40" s="5" t="s">
        <v>512</v>
      </c>
      <c r="F40" s="5"/>
      <c r="G40" s="6" t="s">
        <v>45</v>
      </c>
      <c r="H40" s="6" t="s">
        <v>51</v>
      </c>
      <c r="I40" s="6" t="s">
        <v>56</v>
      </c>
      <c r="J40" s="6" t="s">
        <v>61</v>
      </c>
      <c r="L40" s="16">
        <f t="shared" si="0"/>
        <v>0</v>
      </c>
      <c r="M40" s="16">
        <f t="shared" si="1"/>
        <v>0</v>
      </c>
      <c r="N40" s="16">
        <f>IF(I40="Not Automated",0,IF(I40="Parts of Policy Automated",0.25,IF(I40="Automated on Some Systems",0.5,IF(I40="Automated on Most Systems",0.75,IF(I40="Automated on All Systems",1,"INVALID")))))</f>
        <v>0</v>
      </c>
      <c r="O40" s="16">
        <f>IF(J40="Not Reported",0,IF(J40="Parts of Policy Reported",0.25,IF(J40="Reported on Some Systems",0.5,IF(J40="Reported on Most Systems",0.75,IF(J40="Reported on All Systems",1,"INVALID")))))</f>
        <v>0</v>
      </c>
      <c r="P40" s="3">
        <v>0</v>
      </c>
      <c r="T40" s="39"/>
      <c r="V40" s="40"/>
    </row>
    <row r="41" spans="1:22" ht="45" customHeight="1">
      <c r="A41" s="13" t="s">
        <v>803</v>
      </c>
      <c r="B41" s="39" t="s">
        <v>762</v>
      </c>
      <c r="C41" s="39" t="s">
        <v>804</v>
      </c>
      <c r="D41" s="20" t="s">
        <v>805</v>
      </c>
      <c r="E41" s="5" t="s">
        <v>488</v>
      </c>
      <c r="F41" s="5"/>
      <c r="G41" s="6" t="s">
        <v>45</v>
      </c>
      <c r="H41" s="6" t="s">
        <v>51</v>
      </c>
      <c r="I41" s="6" t="s">
        <v>56</v>
      </c>
      <c r="J41" s="6" t="s">
        <v>61</v>
      </c>
      <c r="L41" s="16">
        <f t="shared" si="0"/>
        <v>0</v>
      </c>
      <c r="M41" s="16">
        <f t="shared" si="1"/>
        <v>0</v>
      </c>
      <c r="N41" s="16"/>
      <c r="O41" s="16"/>
      <c r="P41" s="3">
        <v>0</v>
      </c>
      <c r="T41" s="39" t="s">
        <v>263</v>
      </c>
      <c r="U41" s="3" t="s">
        <v>282</v>
      </c>
      <c r="V41" s="40" t="s">
        <v>281</v>
      </c>
    </row>
    <row r="42" spans="1:22" ht="45" customHeight="1">
      <c r="A42" s="13" t="s">
        <v>803</v>
      </c>
      <c r="B42" s="39" t="s">
        <v>762</v>
      </c>
      <c r="C42" s="39" t="s">
        <v>804</v>
      </c>
      <c r="D42" s="20" t="s">
        <v>806</v>
      </c>
      <c r="E42" s="5" t="s">
        <v>490</v>
      </c>
      <c r="F42" s="5"/>
      <c r="G42" s="6" t="s">
        <v>45</v>
      </c>
      <c r="H42" s="6" t="s">
        <v>51</v>
      </c>
      <c r="I42" s="6" t="s">
        <v>56</v>
      </c>
      <c r="J42" s="6" t="s">
        <v>61</v>
      </c>
      <c r="L42" s="16">
        <f t="shared" si="0"/>
        <v>0</v>
      </c>
      <c r="M42" s="16">
        <f t="shared" si="1"/>
        <v>0</v>
      </c>
      <c r="N42" s="16"/>
      <c r="O42" s="16"/>
      <c r="P42" s="3">
        <v>0</v>
      </c>
      <c r="T42" s="39" t="s">
        <v>263</v>
      </c>
      <c r="U42" s="3" t="s">
        <v>282</v>
      </c>
      <c r="V42" s="40" t="s">
        <v>281</v>
      </c>
    </row>
    <row r="43" spans="1:22" ht="57.6">
      <c r="A43" s="13" t="s">
        <v>807</v>
      </c>
      <c r="B43" s="39" t="s">
        <v>762</v>
      </c>
      <c r="C43" s="39" t="s">
        <v>808</v>
      </c>
      <c r="D43" s="20" t="s">
        <v>809</v>
      </c>
      <c r="E43" s="5" t="s">
        <v>488</v>
      </c>
      <c r="F43" s="5"/>
      <c r="G43" s="6" t="s">
        <v>45</v>
      </c>
      <c r="H43" s="6" t="s">
        <v>51</v>
      </c>
      <c r="I43" s="6" t="s">
        <v>56</v>
      </c>
      <c r="J43" s="6" t="s">
        <v>61</v>
      </c>
      <c r="L43" s="16">
        <f t="shared" si="0"/>
        <v>0</v>
      </c>
      <c r="M43" s="16">
        <f t="shared" si="1"/>
        <v>0</v>
      </c>
      <c r="N43" s="16">
        <f>IF(I43="Not Automated",0,IF(I43="Parts of Policy Automated",0.25,IF(I43="Automated on Some Systems",0.5,IF(I43="Automated on Most Systems",0.75,IF(I43="Automated on All Systems",1,"INVALID")))))</f>
        <v>0</v>
      </c>
      <c r="O43" s="16">
        <f>IF(J43="Not Reported",0,IF(J43="Parts of Policy Reported",0.25,IF(J43="Reported on Some Systems",0.5,IF(J43="Reported on Most Systems",0.75,IF(J43="Reported on All Systems",1,"INVALID")))))</f>
        <v>0</v>
      </c>
      <c r="P43" s="3">
        <v>0</v>
      </c>
      <c r="T43" s="39" t="s">
        <v>263</v>
      </c>
      <c r="U43" s="3" t="s">
        <v>283</v>
      </c>
      <c r="V43" s="40" t="s">
        <v>284</v>
      </c>
    </row>
    <row r="44" spans="1:22" ht="45" customHeight="1">
      <c r="A44" s="13" t="s">
        <v>807</v>
      </c>
      <c r="B44" s="39" t="s">
        <v>762</v>
      </c>
      <c r="C44" s="39" t="s">
        <v>808</v>
      </c>
      <c r="D44" s="20" t="s">
        <v>810</v>
      </c>
      <c r="E44" s="5" t="s">
        <v>490</v>
      </c>
      <c r="F44" s="5"/>
      <c r="G44" s="6" t="s">
        <v>45</v>
      </c>
      <c r="H44" s="6" t="s">
        <v>51</v>
      </c>
      <c r="I44" s="6" t="s">
        <v>56</v>
      </c>
      <c r="J44" s="6" t="s">
        <v>61</v>
      </c>
      <c r="L44" s="16">
        <f t="shared" si="0"/>
        <v>0</v>
      </c>
      <c r="M44" s="16">
        <f t="shared" si="1"/>
        <v>0</v>
      </c>
      <c r="N44" s="16"/>
      <c r="O44" s="16"/>
      <c r="P44" s="3">
        <v>0</v>
      </c>
      <c r="T44" s="39" t="s">
        <v>263</v>
      </c>
      <c r="U44" s="3" t="s">
        <v>282</v>
      </c>
      <c r="V44" s="40" t="s">
        <v>281</v>
      </c>
    </row>
    <row r="45" spans="1:22">
      <c r="P45" s="3">
        <f>AVERAGE(P21:P44)</f>
        <v>0</v>
      </c>
      <c r="Q45" s="36" t="s">
        <v>428</v>
      </c>
    </row>
    <row r="46" spans="1:22">
      <c r="F46" s="2" t="s">
        <v>17</v>
      </c>
      <c r="H46" s="17">
        <f>AVERAGE(L21:L44)</f>
        <v>0</v>
      </c>
      <c r="I46" s="17">
        <f>1-H46</f>
        <v>1</v>
      </c>
      <c r="Q46" s="5" t="s">
        <v>17</v>
      </c>
      <c r="S46" s="17" t="e">
        <f xml:space="preserve"> AVERAGE(L21,#REF!)</f>
        <v>#REF!</v>
      </c>
      <c r="T46" s="17" t="e">
        <f>1-S46</f>
        <v>#REF!</v>
      </c>
      <c r="U46" s="17"/>
    </row>
    <row r="47" spans="1:22">
      <c r="F47" s="5" t="s">
        <v>3</v>
      </c>
      <c r="G47" s="5"/>
      <c r="H47" s="17">
        <f>AVERAGE(M21:M44)</f>
        <v>0</v>
      </c>
      <c r="I47" s="17">
        <f>1-H47</f>
        <v>1</v>
      </c>
      <c r="Q47" s="5" t="s">
        <v>3</v>
      </c>
      <c r="R47" s="5"/>
      <c r="S47" s="17" t="e">
        <f xml:space="preserve"> AVERAGE(M21,#REF!)</f>
        <v>#REF!</v>
      </c>
      <c r="T47" s="17" t="e">
        <f>1-S47</f>
        <v>#REF!</v>
      </c>
      <c r="U47" s="17"/>
    </row>
    <row r="48" spans="1:22">
      <c r="F48" s="5" t="s">
        <v>4</v>
      </c>
      <c r="G48" s="5"/>
      <c r="H48" s="17">
        <f>AVERAGE(N21:N44)</f>
        <v>0</v>
      </c>
      <c r="I48" s="17">
        <f>1-H48</f>
        <v>1</v>
      </c>
      <c r="Q48" s="5" t="s">
        <v>4</v>
      </c>
      <c r="R48" s="5"/>
      <c r="S48" s="17" t="e">
        <f xml:space="preserve"> AVERAGE(N21,#REF!)</f>
        <v>#REF!</v>
      </c>
      <c r="T48" s="17" t="e">
        <f>1-S48</f>
        <v>#REF!</v>
      </c>
      <c r="U48" s="17"/>
    </row>
    <row r="49" spans="1:21">
      <c r="F49" s="5" t="s">
        <v>5</v>
      </c>
      <c r="G49" s="5"/>
      <c r="H49" s="17">
        <f>AVERAGE(O21:O44)</f>
        <v>0</v>
      </c>
      <c r="I49" s="17">
        <f>1-H49</f>
        <v>1</v>
      </c>
      <c r="Q49" s="5" t="s">
        <v>5</v>
      </c>
      <c r="R49" s="5"/>
      <c r="S49" s="17" t="e">
        <f xml:space="preserve"> AVERAGE(O21,#REF!)</f>
        <v>#REF!</v>
      </c>
      <c r="T49" s="17" t="e">
        <f>1-S49</f>
        <v>#REF!</v>
      </c>
      <c r="U49" s="17"/>
    </row>
    <row r="50" spans="1:21">
      <c r="F50" s="5" t="s">
        <v>6</v>
      </c>
      <c r="G50" s="5"/>
      <c r="H50" s="17">
        <f>AVERAGE(H46:H49)</f>
        <v>0</v>
      </c>
      <c r="I50" s="17">
        <f>1-H50</f>
        <v>1</v>
      </c>
      <c r="Q50" s="5" t="s">
        <v>6</v>
      </c>
      <c r="R50" s="5"/>
      <c r="S50" s="17" t="e">
        <f>AVERAGE(S46:S49)</f>
        <v>#REF!</v>
      </c>
      <c r="T50" s="17" t="e">
        <f>1-S50</f>
        <v>#REF!</v>
      </c>
      <c r="U50" s="17"/>
    </row>
    <row r="52" spans="1:21" ht="30" customHeight="1">
      <c r="A52" s="68" t="s">
        <v>43</v>
      </c>
      <c r="B52" s="68"/>
      <c r="C52" s="68"/>
      <c r="D52" s="68"/>
      <c r="E52" s="68"/>
      <c r="F52" s="68"/>
      <c r="G52" s="68"/>
      <c r="H52" s="68"/>
      <c r="I52" s="68"/>
      <c r="J52" s="68"/>
      <c r="K52" s="68"/>
      <c r="L52" s="68"/>
      <c r="M52" s="68"/>
      <c r="N52" s="68"/>
      <c r="O52" s="68"/>
      <c r="P52" s="68"/>
      <c r="Q52" s="68"/>
    </row>
  </sheetData>
  <mergeCells count="2">
    <mergeCell ref="A1:J1"/>
    <mergeCell ref="A52:Q52"/>
  </mergeCells>
  <hyperlinks>
    <hyperlink ref="A52" r:id="rId1" display="http://creativecommons.org/licenses/by-sa/4.0/"/>
  </hyperlinks>
  <pageMargins left="0.7" right="0.7" top="0.75" bottom="0.75" header="0.3" footer="0.3"/>
  <pageSetup scale="1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416" operator="equal" id="{D573F674-6C74-44C1-BB75-744311E95317}">
            <xm:f>Values!$A$8</xm:f>
            <x14:dxf>
              <fill>
                <patternFill>
                  <bgColor rgb="FF27AE60"/>
                </patternFill>
              </fill>
            </x14:dxf>
          </x14:cfRule>
          <x14:cfRule type="cellIs" priority="417" operator="equal" id="{4309EA05-D4E9-49E7-9019-5DA26433533C}">
            <xm:f>Values!$A$7</xm:f>
            <x14:dxf>
              <fill>
                <patternFill>
                  <bgColor rgb="FFF1C40F"/>
                </patternFill>
              </fill>
            </x14:dxf>
          </x14:cfRule>
          <x14:cfRule type="cellIs" priority="418" operator="equal" id="{BDE92E4D-40A8-44A2-B19D-AD82353A9376}">
            <xm:f>Values!$A$6</xm:f>
            <x14:dxf>
              <fill>
                <patternFill>
                  <bgColor rgb="FFF39C12"/>
                </patternFill>
              </fill>
            </x14:dxf>
          </x14:cfRule>
          <x14:cfRule type="cellIs" priority="419" operator="equal" id="{8E6B1234-78CE-47B2-B30A-F80751A95595}">
            <xm:f>Values!$A$5</xm:f>
            <x14:dxf>
              <fill>
                <patternFill>
                  <bgColor rgb="FFE67E22"/>
                </patternFill>
              </fill>
            </x14:dxf>
          </x14:cfRule>
          <x14:cfRule type="cellIs" priority="420" operator="equal" id="{551A54BF-6D55-4D45-BA3D-A5C97EF30816}">
            <xm:f>Values!$A$4</xm:f>
            <x14:dxf>
              <fill>
                <patternFill>
                  <bgColor rgb="FFE74C3C"/>
                </patternFill>
              </fill>
            </x14:dxf>
          </x14:cfRule>
          <xm:sqref>G21:G24 G27</xm:sqref>
        </x14:conditionalFormatting>
        <x14:conditionalFormatting xmlns:xm="http://schemas.microsoft.com/office/excel/2006/main">
          <x14:cfRule type="cellIs" priority="401" operator="equal" id="{06145156-CA81-47A8-96A0-FDD109A88AC4}">
            <xm:f>Values!$A$15</xm:f>
            <x14:dxf>
              <fill>
                <patternFill>
                  <bgColor rgb="FF27AE60"/>
                </patternFill>
              </fill>
            </x14:dxf>
          </x14:cfRule>
          <x14:cfRule type="cellIs" priority="412" operator="equal" id="{BFCA984A-0E73-4120-B031-E5DAA49B1568}">
            <xm:f>Values!$A$14</xm:f>
            <x14:dxf>
              <fill>
                <patternFill>
                  <bgColor rgb="FFF1C40F"/>
                </patternFill>
              </fill>
            </x14:dxf>
          </x14:cfRule>
          <x14:cfRule type="cellIs" priority="413" operator="equal" id="{D6ADFA87-A971-4688-A485-4507CF1F777D}">
            <xm:f>Values!$A$13</xm:f>
            <x14:dxf>
              <fill>
                <patternFill>
                  <bgColor rgb="FFF39C12"/>
                </patternFill>
              </fill>
            </x14:dxf>
          </x14:cfRule>
          <x14:cfRule type="cellIs" priority="414" operator="equal" id="{6C6CB71B-D7A6-4E2E-8938-511899DC94AA}">
            <xm:f>Values!$A$12</xm:f>
            <x14:dxf>
              <fill>
                <patternFill>
                  <bgColor rgb="FFE67E22"/>
                </patternFill>
              </fill>
            </x14:dxf>
          </x14:cfRule>
          <x14:cfRule type="cellIs" priority="415" operator="equal" id="{622D4119-63C1-4272-83E7-42998B971D1F}">
            <xm:f>Values!$A$11</xm:f>
            <x14:dxf>
              <fill>
                <patternFill>
                  <bgColor rgb="FFE74C3C"/>
                </patternFill>
              </fill>
            </x14:dxf>
          </x14:cfRule>
          <xm:sqref>H21:H24 H27</xm:sqref>
        </x14:conditionalFormatting>
        <x14:conditionalFormatting xmlns:xm="http://schemas.microsoft.com/office/excel/2006/main">
          <x14:cfRule type="cellIs" priority="402" operator="equal" id="{F73B5650-9AD5-4313-A8A4-400563FA1D62}">
            <xm:f>Values!$A$22</xm:f>
            <x14:dxf>
              <fill>
                <patternFill>
                  <bgColor rgb="FF27B060"/>
                </patternFill>
              </fill>
            </x14:dxf>
          </x14:cfRule>
          <x14:cfRule type="cellIs" priority="408" operator="equal" id="{31DB1F54-6D31-487A-A261-F3F37E7D0983}">
            <xm:f>Values!$A$21</xm:f>
            <x14:dxf>
              <fill>
                <patternFill>
                  <bgColor rgb="FFF1C40F"/>
                </patternFill>
              </fill>
            </x14:dxf>
          </x14:cfRule>
          <x14:cfRule type="cellIs" priority="409" operator="equal" id="{CE8ED9C6-5CD1-4E19-9184-56D244A2F2B6}">
            <xm:f>Values!$A$20</xm:f>
            <x14:dxf>
              <fill>
                <patternFill>
                  <bgColor rgb="FFF39C12"/>
                </patternFill>
              </fill>
            </x14:dxf>
          </x14:cfRule>
          <x14:cfRule type="cellIs" priority="410" operator="equal" id="{ED0C654F-8F4C-46E2-B4DF-24B98C5469FE}">
            <xm:f>Values!$A$19</xm:f>
            <x14:dxf>
              <fill>
                <patternFill>
                  <bgColor rgb="FFE67E22"/>
                </patternFill>
              </fill>
            </x14:dxf>
          </x14:cfRule>
          <x14:cfRule type="cellIs" priority="411" operator="equal" id="{5C59CCBB-DBD5-4EBB-84F9-D095A97A36EE}">
            <xm:f>Values!$A$18</xm:f>
            <x14:dxf>
              <fill>
                <patternFill>
                  <bgColor rgb="FFE74C3C"/>
                </patternFill>
              </fill>
            </x14:dxf>
          </x14:cfRule>
          <xm:sqref>I21:I24 I27</xm:sqref>
        </x14:conditionalFormatting>
        <x14:conditionalFormatting xmlns:xm="http://schemas.microsoft.com/office/excel/2006/main">
          <x14:cfRule type="cellIs" priority="403" operator="equal" id="{68EF3618-4AFA-4293-86D3-3E313722D06E}">
            <xm:f>Values!$A$29</xm:f>
            <x14:dxf>
              <fill>
                <patternFill>
                  <bgColor rgb="FF27AE60"/>
                </patternFill>
              </fill>
            </x14:dxf>
          </x14:cfRule>
          <x14:cfRule type="cellIs" priority="405" operator="equal" id="{91DAEBEF-21C1-429D-856C-4B635C3EC0F8}">
            <xm:f>Values!$A$27</xm:f>
            <x14:dxf>
              <fill>
                <patternFill>
                  <bgColor rgb="FFF39C12"/>
                </patternFill>
              </fill>
            </x14:dxf>
          </x14:cfRule>
          <x14:cfRule type="cellIs" priority="406" operator="equal" id="{8D21EC04-6F7B-4F2B-8AE9-AE9B7D7DB3AD}">
            <xm:f>Values!$A$26</xm:f>
            <x14:dxf>
              <fill>
                <patternFill>
                  <bgColor rgb="FFE67E22"/>
                </patternFill>
              </fill>
            </x14:dxf>
          </x14:cfRule>
          <x14:cfRule type="cellIs" priority="407" operator="equal" id="{AE6E52B4-DA8E-4805-86EA-CF9CB9F117A6}">
            <xm:f>Values!$A$25</xm:f>
            <x14:dxf>
              <fill>
                <patternFill>
                  <bgColor rgb="FFE74C3C"/>
                </patternFill>
              </fill>
            </x14:dxf>
          </x14:cfRule>
          <xm:sqref>J21:J24 J27</xm:sqref>
        </x14:conditionalFormatting>
        <x14:conditionalFormatting xmlns:xm="http://schemas.microsoft.com/office/excel/2006/main">
          <x14:cfRule type="cellIs" priority="404" operator="equal" id="{A0B5BF41-16A9-4E61-B72D-8E3428A06BBE}">
            <xm:f>Values!$A$28</xm:f>
            <x14:dxf>
              <fill>
                <patternFill>
                  <bgColor rgb="FFF1C40F"/>
                </patternFill>
              </fill>
            </x14:dxf>
          </x14:cfRule>
          <xm:sqref>J21:J24 J27</xm:sqref>
        </x14:conditionalFormatting>
        <x14:conditionalFormatting xmlns:xm="http://schemas.microsoft.com/office/excel/2006/main">
          <x14:cfRule type="cellIs" priority="396" operator="equal" id="{1CD6AD55-E5B0-4FB6-9751-D8C9B999B61C}">
            <xm:f>Values!$A$8</xm:f>
            <x14:dxf>
              <fill>
                <patternFill>
                  <bgColor rgb="FF27AE60"/>
                </patternFill>
              </fill>
            </x14:dxf>
          </x14:cfRule>
          <x14:cfRule type="cellIs" priority="397" operator="equal" id="{23429065-AB32-4365-9968-B26C0E270D43}">
            <xm:f>Values!$A$7</xm:f>
            <x14:dxf>
              <fill>
                <patternFill>
                  <bgColor rgb="FFF1C40F"/>
                </patternFill>
              </fill>
            </x14:dxf>
          </x14:cfRule>
          <x14:cfRule type="cellIs" priority="398" operator="equal" id="{9C3D5457-6FF0-419F-ABD8-B3DB2D657AF5}">
            <xm:f>Values!$A$6</xm:f>
            <x14:dxf>
              <fill>
                <patternFill>
                  <bgColor rgb="FFF39C12"/>
                </patternFill>
              </fill>
            </x14:dxf>
          </x14:cfRule>
          <x14:cfRule type="cellIs" priority="399" operator="equal" id="{11D1F059-7F5F-494A-AB63-1899DF3AA51A}">
            <xm:f>Values!$A$5</xm:f>
            <x14:dxf>
              <fill>
                <patternFill>
                  <bgColor rgb="FFE67E22"/>
                </patternFill>
              </fill>
            </x14:dxf>
          </x14:cfRule>
          <x14:cfRule type="cellIs" priority="400" operator="equal" id="{1CEA8A77-7D31-47F6-B4B8-CF9B776C43A9}">
            <xm:f>Values!$A$4</xm:f>
            <x14:dxf>
              <fill>
                <patternFill>
                  <bgColor rgb="FFE74C3C"/>
                </patternFill>
              </fill>
            </x14:dxf>
          </x14:cfRule>
          <xm:sqref>G25:G26</xm:sqref>
        </x14:conditionalFormatting>
        <x14:conditionalFormatting xmlns:xm="http://schemas.microsoft.com/office/excel/2006/main">
          <x14:cfRule type="cellIs" priority="381" operator="equal" id="{3BA7BBE2-72E8-403D-B07D-BEE81D0487E6}">
            <xm:f>Values!$A$15</xm:f>
            <x14:dxf>
              <fill>
                <patternFill>
                  <bgColor rgb="FF27AE60"/>
                </patternFill>
              </fill>
            </x14:dxf>
          </x14:cfRule>
          <x14:cfRule type="cellIs" priority="392" operator="equal" id="{156BA9B3-3AA3-4203-9774-52B13FBC3224}">
            <xm:f>Values!$A$14</xm:f>
            <x14:dxf>
              <fill>
                <patternFill>
                  <bgColor rgb="FFF1C40F"/>
                </patternFill>
              </fill>
            </x14:dxf>
          </x14:cfRule>
          <x14:cfRule type="cellIs" priority="393" operator="equal" id="{553322B6-2144-4F56-A02C-1523FDD8156C}">
            <xm:f>Values!$A$13</xm:f>
            <x14:dxf>
              <fill>
                <patternFill>
                  <bgColor rgb="FFF39C12"/>
                </patternFill>
              </fill>
            </x14:dxf>
          </x14:cfRule>
          <x14:cfRule type="cellIs" priority="394" operator="equal" id="{FBDCB9D0-3BF1-490F-BF8F-92ABEA080992}">
            <xm:f>Values!$A$12</xm:f>
            <x14:dxf>
              <fill>
                <patternFill>
                  <bgColor rgb="FFE67E22"/>
                </patternFill>
              </fill>
            </x14:dxf>
          </x14:cfRule>
          <x14:cfRule type="cellIs" priority="395" operator="equal" id="{BD386CA3-15F3-4852-BD7B-90DAF896B073}">
            <xm:f>Values!$A$11</xm:f>
            <x14:dxf>
              <fill>
                <patternFill>
                  <bgColor rgb="FFE74C3C"/>
                </patternFill>
              </fill>
            </x14:dxf>
          </x14:cfRule>
          <xm:sqref>H25:H26</xm:sqref>
        </x14:conditionalFormatting>
        <x14:conditionalFormatting xmlns:xm="http://schemas.microsoft.com/office/excel/2006/main">
          <x14:cfRule type="cellIs" priority="382" operator="equal" id="{997B3A48-C6F2-4616-9E06-10AD8329EC75}">
            <xm:f>Values!$A$22</xm:f>
            <x14:dxf>
              <fill>
                <patternFill>
                  <bgColor rgb="FF27B060"/>
                </patternFill>
              </fill>
            </x14:dxf>
          </x14:cfRule>
          <x14:cfRule type="cellIs" priority="388" operator="equal" id="{2A72FD14-6618-4A2D-A89C-265E119746F7}">
            <xm:f>Values!$A$21</xm:f>
            <x14:dxf>
              <fill>
                <patternFill>
                  <bgColor rgb="FFF1C40F"/>
                </patternFill>
              </fill>
            </x14:dxf>
          </x14:cfRule>
          <x14:cfRule type="cellIs" priority="389" operator="equal" id="{16F5605F-0EB6-4E2F-A203-526FBED437EA}">
            <xm:f>Values!$A$20</xm:f>
            <x14:dxf>
              <fill>
                <patternFill>
                  <bgColor rgb="FFF39C12"/>
                </patternFill>
              </fill>
            </x14:dxf>
          </x14:cfRule>
          <x14:cfRule type="cellIs" priority="390" operator="equal" id="{ADF00B8A-4284-4D6F-B7E7-C67EDB436F02}">
            <xm:f>Values!$A$19</xm:f>
            <x14:dxf>
              <fill>
                <patternFill>
                  <bgColor rgb="FFE67E22"/>
                </patternFill>
              </fill>
            </x14:dxf>
          </x14:cfRule>
          <x14:cfRule type="cellIs" priority="391" operator="equal" id="{8A2A10B7-8147-46E9-958C-E3032E07B904}">
            <xm:f>Values!$A$18</xm:f>
            <x14:dxf>
              <fill>
                <patternFill>
                  <bgColor rgb="FFE74C3C"/>
                </patternFill>
              </fill>
            </x14:dxf>
          </x14:cfRule>
          <xm:sqref>I25:I26</xm:sqref>
        </x14:conditionalFormatting>
        <x14:conditionalFormatting xmlns:xm="http://schemas.microsoft.com/office/excel/2006/main">
          <x14:cfRule type="cellIs" priority="383" operator="equal" id="{8BD953ED-1ECE-48C6-8028-4EDA636E67F7}">
            <xm:f>Values!$A$29</xm:f>
            <x14:dxf>
              <fill>
                <patternFill>
                  <bgColor rgb="FF27AE60"/>
                </patternFill>
              </fill>
            </x14:dxf>
          </x14:cfRule>
          <x14:cfRule type="cellIs" priority="385" operator="equal" id="{3EAD95DF-3895-41A0-BBB0-1BDF67374075}">
            <xm:f>Values!$A$27</xm:f>
            <x14:dxf>
              <fill>
                <patternFill>
                  <bgColor rgb="FFF39C12"/>
                </patternFill>
              </fill>
            </x14:dxf>
          </x14:cfRule>
          <x14:cfRule type="cellIs" priority="386" operator="equal" id="{E03688DD-38E4-478A-A568-66457A6BDE84}">
            <xm:f>Values!$A$26</xm:f>
            <x14:dxf>
              <fill>
                <patternFill>
                  <bgColor rgb="FFE67E22"/>
                </patternFill>
              </fill>
            </x14:dxf>
          </x14:cfRule>
          <x14:cfRule type="cellIs" priority="387" operator="equal" id="{202B8B72-1E38-44AB-BED4-033980675324}">
            <xm:f>Values!$A$25</xm:f>
            <x14:dxf>
              <fill>
                <patternFill>
                  <bgColor rgb="FFE74C3C"/>
                </patternFill>
              </fill>
            </x14:dxf>
          </x14:cfRule>
          <xm:sqref>J25:J26</xm:sqref>
        </x14:conditionalFormatting>
        <x14:conditionalFormatting xmlns:xm="http://schemas.microsoft.com/office/excel/2006/main">
          <x14:cfRule type="cellIs" priority="384" operator="equal" id="{A2B6699D-ABD2-4984-BB66-8B0ED90DCB44}">
            <xm:f>Values!$A$28</xm:f>
            <x14:dxf>
              <fill>
                <patternFill>
                  <bgColor rgb="FFF1C40F"/>
                </patternFill>
              </fill>
            </x14:dxf>
          </x14:cfRule>
          <xm:sqref>J25:J26</xm:sqref>
        </x14:conditionalFormatting>
        <x14:conditionalFormatting xmlns:xm="http://schemas.microsoft.com/office/excel/2006/main">
          <x14:cfRule type="cellIs" priority="366" operator="equal" id="{2BFD32B9-CB33-4A93-B0D7-D19718FADF14}">
            <xm:f>Values!$A$8</xm:f>
            <x14:dxf>
              <fill>
                <patternFill>
                  <bgColor rgb="FF27AE60"/>
                </patternFill>
              </fill>
            </x14:dxf>
          </x14:cfRule>
          <x14:cfRule type="cellIs" priority="367" operator="equal" id="{93AAD6E5-F4D2-4AE9-A276-A0BFF33C4422}">
            <xm:f>Values!$A$7</xm:f>
            <x14:dxf>
              <fill>
                <patternFill>
                  <bgColor rgb="FFF1C40F"/>
                </patternFill>
              </fill>
            </x14:dxf>
          </x14:cfRule>
          <x14:cfRule type="cellIs" priority="368" operator="equal" id="{366BC5F7-8D6B-4EC9-BAD1-0E27935C65D6}">
            <xm:f>Values!$A$6</xm:f>
            <x14:dxf>
              <fill>
                <patternFill>
                  <bgColor rgb="FFF39C12"/>
                </patternFill>
              </fill>
            </x14:dxf>
          </x14:cfRule>
          <x14:cfRule type="cellIs" priority="369" operator="equal" id="{C2359721-8F4A-4268-A69A-8B54899B911D}">
            <xm:f>Values!$A$5</xm:f>
            <x14:dxf>
              <fill>
                <patternFill>
                  <bgColor rgb="FFE67E22"/>
                </patternFill>
              </fill>
            </x14:dxf>
          </x14:cfRule>
          <x14:cfRule type="cellIs" priority="370" operator="equal" id="{E8202133-557D-4EE5-B873-C389A3064176}">
            <xm:f>Values!$A$4</xm:f>
            <x14:dxf>
              <fill>
                <patternFill>
                  <bgColor rgb="FFE74C3C"/>
                </patternFill>
              </fill>
            </x14:dxf>
          </x14:cfRule>
          <xm:sqref>G30</xm:sqref>
        </x14:conditionalFormatting>
        <x14:conditionalFormatting xmlns:xm="http://schemas.microsoft.com/office/excel/2006/main">
          <x14:cfRule type="cellIs" priority="351" operator="equal" id="{D36127F4-9025-4A0F-8CBF-63607FCACFB4}">
            <xm:f>Values!$A$15</xm:f>
            <x14:dxf>
              <fill>
                <patternFill>
                  <bgColor rgb="FF27AE60"/>
                </patternFill>
              </fill>
            </x14:dxf>
          </x14:cfRule>
          <x14:cfRule type="cellIs" priority="362" operator="equal" id="{FA79E509-0F34-4329-870D-1F913E4F32D3}">
            <xm:f>Values!$A$14</xm:f>
            <x14:dxf>
              <fill>
                <patternFill>
                  <bgColor rgb="FFF1C40F"/>
                </patternFill>
              </fill>
            </x14:dxf>
          </x14:cfRule>
          <x14:cfRule type="cellIs" priority="363" operator="equal" id="{58991CDA-9602-46A2-A2F1-48E0080F2F05}">
            <xm:f>Values!$A$13</xm:f>
            <x14:dxf>
              <fill>
                <patternFill>
                  <bgColor rgb="FFF39C12"/>
                </patternFill>
              </fill>
            </x14:dxf>
          </x14:cfRule>
          <x14:cfRule type="cellIs" priority="364" operator="equal" id="{2B0D1187-799D-4565-9CCE-659A57C99D0B}">
            <xm:f>Values!$A$12</xm:f>
            <x14:dxf>
              <fill>
                <patternFill>
                  <bgColor rgb="FFE67E22"/>
                </patternFill>
              </fill>
            </x14:dxf>
          </x14:cfRule>
          <x14:cfRule type="cellIs" priority="365" operator="equal" id="{D7059B75-8ECC-4C20-B486-20561065B158}">
            <xm:f>Values!$A$11</xm:f>
            <x14:dxf>
              <fill>
                <patternFill>
                  <bgColor rgb="FFE74C3C"/>
                </patternFill>
              </fill>
            </x14:dxf>
          </x14:cfRule>
          <xm:sqref>H30</xm:sqref>
        </x14:conditionalFormatting>
        <x14:conditionalFormatting xmlns:xm="http://schemas.microsoft.com/office/excel/2006/main">
          <x14:cfRule type="cellIs" priority="352" operator="equal" id="{D7AA7500-52EA-4F59-843D-5124137B2F55}">
            <xm:f>Values!$A$22</xm:f>
            <x14:dxf>
              <fill>
                <patternFill>
                  <bgColor rgb="FF27B060"/>
                </patternFill>
              </fill>
            </x14:dxf>
          </x14:cfRule>
          <x14:cfRule type="cellIs" priority="358" operator="equal" id="{8DDC3813-1203-4088-8582-296D81DD97C3}">
            <xm:f>Values!$A$21</xm:f>
            <x14:dxf>
              <fill>
                <patternFill>
                  <bgColor rgb="FFF1C40F"/>
                </patternFill>
              </fill>
            </x14:dxf>
          </x14:cfRule>
          <x14:cfRule type="cellIs" priority="359" operator="equal" id="{0A72F1FD-8EBF-44E3-9D93-03881F27E9B7}">
            <xm:f>Values!$A$20</xm:f>
            <x14:dxf>
              <fill>
                <patternFill>
                  <bgColor rgb="FFF39C12"/>
                </patternFill>
              </fill>
            </x14:dxf>
          </x14:cfRule>
          <x14:cfRule type="cellIs" priority="360" operator="equal" id="{FF15AFD0-204E-4A8E-9958-31E305ABCB95}">
            <xm:f>Values!$A$19</xm:f>
            <x14:dxf>
              <fill>
                <patternFill>
                  <bgColor rgb="FFE67E22"/>
                </patternFill>
              </fill>
            </x14:dxf>
          </x14:cfRule>
          <x14:cfRule type="cellIs" priority="361" operator="equal" id="{7324526B-6557-48F8-8AD5-81EC2676FEAA}">
            <xm:f>Values!$A$18</xm:f>
            <x14:dxf>
              <fill>
                <patternFill>
                  <bgColor rgb="FFE74C3C"/>
                </patternFill>
              </fill>
            </x14:dxf>
          </x14:cfRule>
          <xm:sqref>I30</xm:sqref>
        </x14:conditionalFormatting>
        <x14:conditionalFormatting xmlns:xm="http://schemas.microsoft.com/office/excel/2006/main">
          <x14:cfRule type="cellIs" priority="353" operator="equal" id="{4A9B0505-E9FC-40B7-A32D-A56CBC85C320}">
            <xm:f>Values!$A$29</xm:f>
            <x14:dxf>
              <fill>
                <patternFill>
                  <bgColor rgb="FF27AE60"/>
                </patternFill>
              </fill>
            </x14:dxf>
          </x14:cfRule>
          <x14:cfRule type="cellIs" priority="355" operator="equal" id="{B69A7F55-87A7-4952-B022-A2ED4504EF18}">
            <xm:f>Values!$A$27</xm:f>
            <x14:dxf>
              <fill>
                <patternFill>
                  <bgColor rgb="FFF39C12"/>
                </patternFill>
              </fill>
            </x14:dxf>
          </x14:cfRule>
          <x14:cfRule type="cellIs" priority="356" operator="equal" id="{234A5962-CC57-45E3-AAE3-4BDFDA4B15D0}">
            <xm:f>Values!$A$26</xm:f>
            <x14:dxf>
              <fill>
                <patternFill>
                  <bgColor rgb="FFE67E22"/>
                </patternFill>
              </fill>
            </x14:dxf>
          </x14:cfRule>
          <x14:cfRule type="cellIs" priority="357" operator="equal" id="{C15D908A-A2CE-4BD0-BBAB-C3A4A09FCBD5}">
            <xm:f>Values!$A$25</xm:f>
            <x14:dxf>
              <fill>
                <patternFill>
                  <bgColor rgb="FFE74C3C"/>
                </patternFill>
              </fill>
            </x14:dxf>
          </x14:cfRule>
          <xm:sqref>J30</xm:sqref>
        </x14:conditionalFormatting>
        <x14:conditionalFormatting xmlns:xm="http://schemas.microsoft.com/office/excel/2006/main">
          <x14:cfRule type="cellIs" priority="354" operator="equal" id="{283314DB-6807-48AE-8E0A-F214F603471F}">
            <xm:f>Values!$A$28</xm:f>
            <x14:dxf>
              <fill>
                <patternFill>
                  <bgColor rgb="FFF1C40F"/>
                </patternFill>
              </fill>
            </x14:dxf>
          </x14:cfRule>
          <xm:sqref>J30</xm:sqref>
        </x14:conditionalFormatting>
        <x14:conditionalFormatting xmlns:xm="http://schemas.microsoft.com/office/excel/2006/main">
          <x14:cfRule type="cellIs" priority="336" operator="equal" id="{F09ECCA5-A5B5-48C1-B9C8-8A3224453F5A}">
            <xm:f>Values!$A$8</xm:f>
            <x14:dxf>
              <fill>
                <patternFill>
                  <bgColor rgb="FF27AE60"/>
                </patternFill>
              </fill>
            </x14:dxf>
          </x14:cfRule>
          <x14:cfRule type="cellIs" priority="337" operator="equal" id="{1B9F1728-19F0-42DF-B522-3D7B2FF735E6}">
            <xm:f>Values!$A$7</xm:f>
            <x14:dxf>
              <fill>
                <patternFill>
                  <bgColor rgb="FFF1C40F"/>
                </patternFill>
              </fill>
            </x14:dxf>
          </x14:cfRule>
          <x14:cfRule type="cellIs" priority="338" operator="equal" id="{39F54A6F-642A-44DC-A49C-B0AB30442B01}">
            <xm:f>Values!$A$6</xm:f>
            <x14:dxf>
              <fill>
                <patternFill>
                  <bgColor rgb="FFF39C12"/>
                </patternFill>
              </fill>
            </x14:dxf>
          </x14:cfRule>
          <x14:cfRule type="cellIs" priority="339" operator="equal" id="{77E11548-56DA-40F8-9360-04D2B9CEB1C6}">
            <xm:f>Values!$A$5</xm:f>
            <x14:dxf>
              <fill>
                <patternFill>
                  <bgColor rgb="FFE67E22"/>
                </patternFill>
              </fill>
            </x14:dxf>
          </x14:cfRule>
          <x14:cfRule type="cellIs" priority="340" operator="equal" id="{8F552929-B18E-49D5-B03E-E41A53021215}">
            <xm:f>Values!$A$4</xm:f>
            <x14:dxf>
              <fill>
                <patternFill>
                  <bgColor rgb="FFE74C3C"/>
                </patternFill>
              </fill>
            </x14:dxf>
          </x14:cfRule>
          <xm:sqref>G28:G29</xm:sqref>
        </x14:conditionalFormatting>
        <x14:conditionalFormatting xmlns:xm="http://schemas.microsoft.com/office/excel/2006/main">
          <x14:cfRule type="cellIs" priority="321" operator="equal" id="{E10BF601-F1E0-405C-8B28-A2A8250A3635}">
            <xm:f>Values!$A$15</xm:f>
            <x14:dxf>
              <fill>
                <patternFill>
                  <bgColor rgb="FF27AE60"/>
                </patternFill>
              </fill>
            </x14:dxf>
          </x14:cfRule>
          <x14:cfRule type="cellIs" priority="332" operator="equal" id="{5BD2D255-D0EA-48EF-8E15-24CA1DA1DE22}">
            <xm:f>Values!$A$14</xm:f>
            <x14:dxf>
              <fill>
                <patternFill>
                  <bgColor rgb="FFF1C40F"/>
                </patternFill>
              </fill>
            </x14:dxf>
          </x14:cfRule>
          <x14:cfRule type="cellIs" priority="333" operator="equal" id="{F3227402-EB04-4820-B678-A40408627EE9}">
            <xm:f>Values!$A$13</xm:f>
            <x14:dxf>
              <fill>
                <patternFill>
                  <bgColor rgb="FFF39C12"/>
                </patternFill>
              </fill>
            </x14:dxf>
          </x14:cfRule>
          <x14:cfRule type="cellIs" priority="334" operator="equal" id="{76DF4BBE-55F4-4445-A13C-4B26D15CA955}">
            <xm:f>Values!$A$12</xm:f>
            <x14:dxf>
              <fill>
                <patternFill>
                  <bgColor rgb="FFE67E22"/>
                </patternFill>
              </fill>
            </x14:dxf>
          </x14:cfRule>
          <x14:cfRule type="cellIs" priority="335" operator="equal" id="{E823A905-9E11-4875-848B-324AE559213B}">
            <xm:f>Values!$A$11</xm:f>
            <x14:dxf>
              <fill>
                <patternFill>
                  <bgColor rgb="FFE74C3C"/>
                </patternFill>
              </fill>
            </x14:dxf>
          </x14:cfRule>
          <xm:sqref>H28:H29</xm:sqref>
        </x14:conditionalFormatting>
        <x14:conditionalFormatting xmlns:xm="http://schemas.microsoft.com/office/excel/2006/main">
          <x14:cfRule type="cellIs" priority="322" operator="equal" id="{4EF416BB-44CC-4FB0-9DFC-D8114B3237C2}">
            <xm:f>Values!$A$22</xm:f>
            <x14:dxf>
              <fill>
                <patternFill>
                  <bgColor rgb="FF27B060"/>
                </patternFill>
              </fill>
            </x14:dxf>
          </x14:cfRule>
          <x14:cfRule type="cellIs" priority="328" operator="equal" id="{7EC77C62-42D1-40E3-81B5-667C5122DD3C}">
            <xm:f>Values!$A$21</xm:f>
            <x14:dxf>
              <fill>
                <patternFill>
                  <bgColor rgb="FFF1C40F"/>
                </patternFill>
              </fill>
            </x14:dxf>
          </x14:cfRule>
          <x14:cfRule type="cellIs" priority="329" operator="equal" id="{0AF5C33C-CF66-4C9D-9B3F-B1AE09E7D90A}">
            <xm:f>Values!$A$20</xm:f>
            <x14:dxf>
              <fill>
                <patternFill>
                  <bgColor rgb="FFF39C12"/>
                </patternFill>
              </fill>
            </x14:dxf>
          </x14:cfRule>
          <x14:cfRule type="cellIs" priority="330" operator="equal" id="{C623FCF0-6F11-46BE-970F-EAFB6401D708}">
            <xm:f>Values!$A$19</xm:f>
            <x14:dxf>
              <fill>
                <patternFill>
                  <bgColor rgb="FFE67E22"/>
                </patternFill>
              </fill>
            </x14:dxf>
          </x14:cfRule>
          <x14:cfRule type="cellIs" priority="331" operator="equal" id="{DC8D02BE-870D-42E7-A9CE-9CFE42DC034E}">
            <xm:f>Values!$A$18</xm:f>
            <x14:dxf>
              <fill>
                <patternFill>
                  <bgColor rgb="FFE74C3C"/>
                </patternFill>
              </fill>
            </x14:dxf>
          </x14:cfRule>
          <xm:sqref>I28</xm:sqref>
        </x14:conditionalFormatting>
        <x14:conditionalFormatting xmlns:xm="http://schemas.microsoft.com/office/excel/2006/main">
          <x14:cfRule type="cellIs" priority="323" operator="equal" id="{F3C0C5A1-0771-4085-B2DD-B05892804BF6}">
            <xm:f>Values!$A$29</xm:f>
            <x14:dxf>
              <fill>
                <patternFill>
                  <bgColor rgb="FF27AE60"/>
                </patternFill>
              </fill>
            </x14:dxf>
          </x14:cfRule>
          <x14:cfRule type="cellIs" priority="325" operator="equal" id="{869E7AFD-B1C9-4B43-A597-AD4D40F9FFBE}">
            <xm:f>Values!$A$27</xm:f>
            <x14:dxf>
              <fill>
                <patternFill>
                  <bgColor rgb="FFF39C12"/>
                </patternFill>
              </fill>
            </x14:dxf>
          </x14:cfRule>
          <x14:cfRule type="cellIs" priority="326" operator="equal" id="{993E44CB-49C8-4E55-A724-A5482B55FAAC}">
            <xm:f>Values!$A$26</xm:f>
            <x14:dxf>
              <fill>
                <patternFill>
                  <bgColor rgb="FFE67E22"/>
                </patternFill>
              </fill>
            </x14:dxf>
          </x14:cfRule>
          <x14:cfRule type="cellIs" priority="327" operator="equal" id="{12B89FDE-45CB-493D-A45C-843E92C14D34}">
            <xm:f>Values!$A$25</xm:f>
            <x14:dxf>
              <fill>
                <patternFill>
                  <bgColor rgb="FFE74C3C"/>
                </patternFill>
              </fill>
            </x14:dxf>
          </x14:cfRule>
          <xm:sqref>J28</xm:sqref>
        </x14:conditionalFormatting>
        <x14:conditionalFormatting xmlns:xm="http://schemas.microsoft.com/office/excel/2006/main">
          <x14:cfRule type="cellIs" priority="324" operator="equal" id="{1009EC4F-702D-4509-AF36-98CBDDE31799}">
            <xm:f>Values!$A$28</xm:f>
            <x14:dxf>
              <fill>
                <patternFill>
                  <bgColor rgb="FFF1C40F"/>
                </patternFill>
              </fill>
            </x14:dxf>
          </x14:cfRule>
          <xm:sqref>J28</xm:sqref>
        </x14:conditionalFormatting>
        <x14:conditionalFormatting xmlns:xm="http://schemas.microsoft.com/office/excel/2006/main">
          <x14:cfRule type="cellIs" priority="311" operator="equal" id="{D2BECCDF-DF37-48F6-9FD8-251A9333D32A}">
            <xm:f>Values!$A$22</xm:f>
            <x14:dxf>
              <fill>
                <patternFill>
                  <bgColor rgb="FF27B060"/>
                </patternFill>
              </fill>
            </x14:dxf>
          </x14:cfRule>
          <x14:cfRule type="cellIs" priority="317" operator="equal" id="{C7BDD015-FAEC-4C56-B05B-6CBA6297282A}">
            <xm:f>Values!$A$21</xm:f>
            <x14:dxf>
              <fill>
                <patternFill>
                  <bgColor rgb="FFF1C40F"/>
                </patternFill>
              </fill>
            </x14:dxf>
          </x14:cfRule>
          <x14:cfRule type="cellIs" priority="318" operator="equal" id="{246E7234-82A4-49C6-B389-741CF8C998A2}">
            <xm:f>Values!$A$20</xm:f>
            <x14:dxf>
              <fill>
                <patternFill>
                  <bgColor rgb="FFF39C12"/>
                </patternFill>
              </fill>
            </x14:dxf>
          </x14:cfRule>
          <x14:cfRule type="cellIs" priority="319" operator="equal" id="{B698DD8C-985A-4CC5-8260-C8E1F8C2C0DB}">
            <xm:f>Values!$A$19</xm:f>
            <x14:dxf>
              <fill>
                <patternFill>
                  <bgColor rgb="FFE67E22"/>
                </patternFill>
              </fill>
            </x14:dxf>
          </x14:cfRule>
          <x14:cfRule type="cellIs" priority="320" operator="equal" id="{8B9A6519-E6A1-4AF8-BD53-0A51163FF9FB}">
            <xm:f>Values!$A$18</xm:f>
            <x14:dxf>
              <fill>
                <patternFill>
                  <bgColor rgb="FFE74C3C"/>
                </patternFill>
              </fill>
            </x14:dxf>
          </x14:cfRule>
          <xm:sqref>I29</xm:sqref>
        </x14:conditionalFormatting>
        <x14:conditionalFormatting xmlns:xm="http://schemas.microsoft.com/office/excel/2006/main">
          <x14:cfRule type="cellIs" priority="312" operator="equal" id="{6C5656AF-9268-4FD4-83C2-59F09DCF0DAD}">
            <xm:f>Values!$A$29</xm:f>
            <x14:dxf>
              <fill>
                <patternFill>
                  <bgColor rgb="FF27AE60"/>
                </patternFill>
              </fill>
            </x14:dxf>
          </x14:cfRule>
          <x14:cfRule type="cellIs" priority="314" operator="equal" id="{B0030C14-408D-4029-B298-0FAAFACD5A92}">
            <xm:f>Values!$A$27</xm:f>
            <x14:dxf>
              <fill>
                <patternFill>
                  <bgColor rgb="FFF39C12"/>
                </patternFill>
              </fill>
            </x14:dxf>
          </x14:cfRule>
          <x14:cfRule type="cellIs" priority="315" operator="equal" id="{DE894D7C-748B-4E04-BD3C-90DE8C2B8DD9}">
            <xm:f>Values!$A$26</xm:f>
            <x14:dxf>
              <fill>
                <patternFill>
                  <bgColor rgb="FFE67E22"/>
                </patternFill>
              </fill>
            </x14:dxf>
          </x14:cfRule>
          <x14:cfRule type="cellIs" priority="316" operator="equal" id="{D4242FCB-6337-48F8-AF1C-8F014F8D4774}">
            <xm:f>Values!$A$25</xm:f>
            <x14:dxf>
              <fill>
                <patternFill>
                  <bgColor rgb="FFE74C3C"/>
                </patternFill>
              </fill>
            </x14:dxf>
          </x14:cfRule>
          <xm:sqref>J29</xm:sqref>
        </x14:conditionalFormatting>
        <x14:conditionalFormatting xmlns:xm="http://schemas.microsoft.com/office/excel/2006/main">
          <x14:cfRule type="cellIs" priority="313" operator="equal" id="{FA0609C6-7CAD-4CB5-8A95-5D4E2498BA9A}">
            <xm:f>Values!$A$28</xm:f>
            <x14:dxf>
              <fill>
                <patternFill>
                  <bgColor rgb="FFF1C40F"/>
                </patternFill>
              </fill>
            </x14:dxf>
          </x14:cfRule>
          <xm:sqref>J29</xm:sqref>
        </x14:conditionalFormatting>
        <x14:conditionalFormatting xmlns:xm="http://schemas.microsoft.com/office/excel/2006/main">
          <x14:cfRule type="cellIs" priority="306" operator="equal" id="{19428AAE-D86E-483B-B670-0D6473E86258}">
            <xm:f>Values!$A$8</xm:f>
            <x14:dxf>
              <fill>
                <patternFill>
                  <bgColor rgb="FF27AE60"/>
                </patternFill>
              </fill>
            </x14:dxf>
          </x14:cfRule>
          <x14:cfRule type="cellIs" priority="307" operator="equal" id="{54EFCAC4-6160-4A09-9B1A-7AC09218A565}">
            <xm:f>Values!$A$7</xm:f>
            <x14:dxf>
              <fill>
                <patternFill>
                  <bgColor rgb="FFF1C40F"/>
                </patternFill>
              </fill>
            </x14:dxf>
          </x14:cfRule>
          <x14:cfRule type="cellIs" priority="308" operator="equal" id="{1B944CE4-1078-4F4B-83C1-4A9566E385AD}">
            <xm:f>Values!$A$6</xm:f>
            <x14:dxf>
              <fill>
                <patternFill>
                  <bgColor rgb="FFF39C12"/>
                </patternFill>
              </fill>
            </x14:dxf>
          </x14:cfRule>
          <x14:cfRule type="cellIs" priority="309" operator="equal" id="{3E381EAB-9C33-457B-BAB6-EAA4E6CB5355}">
            <xm:f>Values!$A$5</xm:f>
            <x14:dxf>
              <fill>
                <patternFill>
                  <bgColor rgb="FFE67E22"/>
                </patternFill>
              </fill>
            </x14:dxf>
          </x14:cfRule>
          <x14:cfRule type="cellIs" priority="310" operator="equal" id="{D9916BD9-A11A-48CC-9A48-CD48E7DD3CB3}">
            <xm:f>Values!$A$4</xm:f>
            <x14:dxf>
              <fill>
                <patternFill>
                  <bgColor rgb="FFE74C3C"/>
                </patternFill>
              </fill>
            </x14:dxf>
          </x14:cfRule>
          <xm:sqref>G35</xm:sqref>
        </x14:conditionalFormatting>
        <x14:conditionalFormatting xmlns:xm="http://schemas.microsoft.com/office/excel/2006/main">
          <x14:cfRule type="cellIs" priority="291" operator="equal" id="{D16E7890-D0C7-4FAF-80F9-93C9395199F5}">
            <xm:f>Values!$A$15</xm:f>
            <x14:dxf>
              <fill>
                <patternFill>
                  <bgColor rgb="FF27AE60"/>
                </patternFill>
              </fill>
            </x14:dxf>
          </x14:cfRule>
          <x14:cfRule type="cellIs" priority="302" operator="equal" id="{78D0634D-0A41-4573-8090-6B6D8FB47A04}">
            <xm:f>Values!$A$14</xm:f>
            <x14:dxf>
              <fill>
                <patternFill>
                  <bgColor rgb="FFF1C40F"/>
                </patternFill>
              </fill>
            </x14:dxf>
          </x14:cfRule>
          <x14:cfRule type="cellIs" priority="303" operator="equal" id="{B2D64191-91FC-4669-A4B0-AD5A99C64E71}">
            <xm:f>Values!$A$13</xm:f>
            <x14:dxf>
              <fill>
                <patternFill>
                  <bgColor rgb="FFF39C12"/>
                </patternFill>
              </fill>
            </x14:dxf>
          </x14:cfRule>
          <x14:cfRule type="cellIs" priority="304" operator="equal" id="{EA6E452A-BD15-4A4B-8C79-DD49F7C13801}">
            <xm:f>Values!$A$12</xm:f>
            <x14:dxf>
              <fill>
                <patternFill>
                  <bgColor rgb="FFE67E22"/>
                </patternFill>
              </fill>
            </x14:dxf>
          </x14:cfRule>
          <x14:cfRule type="cellIs" priority="305" operator="equal" id="{0A8DD5B0-A07B-4275-9D30-AF5E1C91CAEF}">
            <xm:f>Values!$A$11</xm:f>
            <x14:dxf>
              <fill>
                <patternFill>
                  <bgColor rgb="FFE74C3C"/>
                </patternFill>
              </fill>
            </x14:dxf>
          </x14:cfRule>
          <xm:sqref>H35</xm:sqref>
        </x14:conditionalFormatting>
        <x14:conditionalFormatting xmlns:xm="http://schemas.microsoft.com/office/excel/2006/main">
          <x14:cfRule type="cellIs" priority="292" operator="equal" id="{F4E94BA0-8916-4FE7-A0B4-C4E76795DB86}">
            <xm:f>Values!$A$22</xm:f>
            <x14:dxf>
              <fill>
                <patternFill>
                  <bgColor rgb="FF27B060"/>
                </patternFill>
              </fill>
            </x14:dxf>
          </x14:cfRule>
          <x14:cfRule type="cellIs" priority="298" operator="equal" id="{B2E24D71-A63E-4B08-AD6E-05B9EADA6B42}">
            <xm:f>Values!$A$21</xm:f>
            <x14:dxf>
              <fill>
                <patternFill>
                  <bgColor rgb="FFF1C40F"/>
                </patternFill>
              </fill>
            </x14:dxf>
          </x14:cfRule>
          <x14:cfRule type="cellIs" priority="299" operator="equal" id="{2D208CB3-916E-43EE-B9A6-DA5A9EC2885D}">
            <xm:f>Values!$A$20</xm:f>
            <x14:dxf>
              <fill>
                <patternFill>
                  <bgColor rgb="FFF39C12"/>
                </patternFill>
              </fill>
            </x14:dxf>
          </x14:cfRule>
          <x14:cfRule type="cellIs" priority="300" operator="equal" id="{15D724AB-AEA4-4CFE-A2B7-49802A0B0E1C}">
            <xm:f>Values!$A$19</xm:f>
            <x14:dxf>
              <fill>
                <patternFill>
                  <bgColor rgb="FFE67E22"/>
                </patternFill>
              </fill>
            </x14:dxf>
          </x14:cfRule>
          <x14:cfRule type="cellIs" priority="301" operator="equal" id="{49D2D4DC-6881-4664-AC77-19BA1D1157FA}">
            <xm:f>Values!$A$18</xm:f>
            <x14:dxf>
              <fill>
                <patternFill>
                  <bgColor rgb="FFE74C3C"/>
                </patternFill>
              </fill>
            </x14:dxf>
          </x14:cfRule>
          <xm:sqref>I35</xm:sqref>
        </x14:conditionalFormatting>
        <x14:conditionalFormatting xmlns:xm="http://schemas.microsoft.com/office/excel/2006/main">
          <x14:cfRule type="cellIs" priority="293" operator="equal" id="{3B69ACD0-3226-46DA-A5CF-F8010FDB9066}">
            <xm:f>Values!$A$29</xm:f>
            <x14:dxf>
              <fill>
                <patternFill>
                  <bgColor rgb="FF27AE60"/>
                </patternFill>
              </fill>
            </x14:dxf>
          </x14:cfRule>
          <x14:cfRule type="cellIs" priority="295" operator="equal" id="{528B4B82-D40A-4C96-86EF-CE494428700E}">
            <xm:f>Values!$A$27</xm:f>
            <x14:dxf>
              <fill>
                <patternFill>
                  <bgColor rgb="FFF39C12"/>
                </patternFill>
              </fill>
            </x14:dxf>
          </x14:cfRule>
          <x14:cfRule type="cellIs" priority="296" operator="equal" id="{24F35D70-6697-4311-A74B-1A8A32E00BC6}">
            <xm:f>Values!$A$26</xm:f>
            <x14:dxf>
              <fill>
                <patternFill>
                  <bgColor rgb="FFE67E22"/>
                </patternFill>
              </fill>
            </x14:dxf>
          </x14:cfRule>
          <x14:cfRule type="cellIs" priority="297" operator="equal" id="{1831A56F-29A6-43FF-8943-DE5B773AF965}">
            <xm:f>Values!$A$25</xm:f>
            <x14:dxf>
              <fill>
                <patternFill>
                  <bgColor rgb="FFE74C3C"/>
                </patternFill>
              </fill>
            </x14:dxf>
          </x14:cfRule>
          <xm:sqref>J35</xm:sqref>
        </x14:conditionalFormatting>
        <x14:conditionalFormatting xmlns:xm="http://schemas.microsoft.com/office/excel/2006/main">
          <x14:cfRule type="cellIs" priority="294" operator="equal" id="{DFB672D0-DB52-4F2F-8786-1F4210902149}">
            <xm:f>Values!$A$28</xm:f>
            <x14:dxf>
              <fill>
                <patternFill>
                  <bgColor rgb="FFF1C40F"/>
                </patternFill>
              </fill>
            </x14:dxf>
          </x14:cfRule>
          <xm:sqref>J35</xm:sqref>
        </x14:conditionalFormatting>
        <x14:conditionalFormatting xmlns:xm="http://schemas.microsoft.com/office/excel/2006/main">
          <x14:cfRule type="cellIs" priority="276" operator="equal" id="{FA42E0D7-3F37-4B85-A746-CF93034FB24A}">
            <xm:f>Values!$A$8</xm:f>
            <x14:dxf>
              <fill>
                <patternFill>
                  <bgColor rgb="FF27AE60"/>
                </patternFill>
              </fill>
            </x14:dxf>
          </x14:cfRule>
          <x14:cfRule type="cellIs" priority="277" operator="equal" id="{9D9F5D87-155B-49AD-9294-C18C81F0AD0F}">
            <xm:f>Values!$A$7</xm:f>
            <x14:dxf>
              <fill>
                <patternFill>
                  <bgColor rgb="FFF1C40F"/>
                </patternFill>
              </fill>
            </x14:dxf>
          </x14:cfRule>
          <x14:cfRule type="cellIs" priority="278" operator="equal" id="{EF56C4DD-AB6C-4DB1-9F66-E5A98F381558}">
            <xm:f>Values!$A$6</xm:f>
            <x14:dxf>
              <fill>
                <patternFill>
                  <bgColor rgb="FFF39C12"/>
                </patternFill>
              </fill>
            </x14:dxf>
          </x14:cfRule>
          <x14:cfRule type="cellIs" priority="279" operator="equal" id="{7B3958CD-80C0-4F87-8F58-72F7C506CECD}">
            <xm:f>Values!$A$5</xm:f>
            <x14:dxf>
              <fill>
                <patternFill>
                  <bgColor rgb="FFE67E22"/>
                </patternFill>
              </fill>
            </x14:dxf>
          </x14:cfRule>
          <x14:cfRule type="cellIs" priority="280" operator="equal" id="{4715E6D9-995E-44A5-BA0C-6932233BF9BB}">
            <xm:f>Values!$A$4</xm:f>
            <x14:dxf>
              <fill>
                <patternFill>
                  <bgColor rgb="FFE74C3C"/>
                </patternFill>
              </fill>
            </x14:dxf>
          </x14:cfRule>
          <xm:sqref>G34</xm:sqref>
        </x14:conditionalFormatting>
        <x14:conditionalFormatting xmlns:xm="http://schemas.microsoft.com/office/excel/2006/main">
          <x14:cfRule type="cellIs" priority="271" operator="equal" id="{52468BFC-F9F3-48E1-9F8E-27ED6B00C1A7}">
            <xm:f>Values!$A$15</xm:f>
            <x14:dxf>
              <fill>
                <patternFill>
                  <bgColor rgb="FF27AE60"/>
                </patternFill>
              </fill>
            </x14:dxf>
          </x14:cfRule>
          <x14:cfRule type="cellIs" priority="272" operator="equal" id="{43B5B44F-3B45-4C2F-A487-BC07DA009FA3}">
            <xm:f>Values!$A$14</xm:f>
            <x14:dxf>
              <fill>
                <patternFill>
                  <bgColor rgb="FFF1C40F"/>
                </patternFill>
              </fill>
            </x14:dxf>
          </x14:cfRule>
          <x14:cfRule type="cellIs" priority="273" operator="equal" id="{4D9DCCD6-4176-4719-B359-1FA00C8E90A2}">
            <xm:f>Values!$A$13</xm:f>
            <x14:dxf>
              <fill>
                <patternFill>
                  <bgColor rgb="FFF39C12"/>
                </patternFill>
              </fill>
            </x14:dxf>
          </x14:cfRule>
          <x14:cfRule type="cellIs" priority="274" operator="equal" id="{396B1918-0563-4245-A4F9-464CF812A2ED}">
            <xm:f>Values!$A$12</xm:f>
            <x14:dxf>
              <fill>
                <patternFill>
                  <bgColor rgb="FFE67E22"/>
                </patternFill>
              </fill>
            </x14:dxf>
          </x14:cfRule>
          <x14:cfRule type="cellIs" priority="275" operator="equal" id="{C89CFA07-6BC7-4865-8E8A-7E646CBF7F5A}">
            <xm:f>Values!$A$11</xm:f>
            <x14:dxf>
              <fill>
                <patternFill>
                  <bgColor rgb="FFE74C3C"/>
                </patternFill>
              </fill>
            </x14:dxf>
          </x14:cfRule>
          <xm:sqref>H34</xm:sqref>
        </x14:conditionalFormatting>
        <x14:conditionalFormatting xmlns:xm="http://schemas.microsoft.com/office/excel/2006/main">
          <x14:cfRule type="cellIs" priority="261" operator="equal" id="{A31E6907-F268-4BD2-9582-3C9A39D3D097}">
            <xm:f>Values!$A$22</xm:f>
            <x14:dxf>
              <fill>
                <patternFill>
                  <bgColor rgb="FF27B060"/>
                </patternFill>
              </fill>
            </x14:dxf>
          </x14:cfRule>
          <x14:cfRule type="cellIs" priority="267" operator="equal" id="{CDF781EF-89EB-4756-9033-E4A0657C1271}">
            <xm:f>Values!$A$21</xm:f>
            <x14:dxf>
              <fill>
                <patternFill>
                  <bgColor rgb="FFF1C40F"/>
                </patternFill>
              </fill>
            </x14:dxf>
          </x14:cfRule>
          <x14:cfRule type="cellIs" priority="268" operator="equal" id="{36B397DE-7C2E-40DC-857E-BDF46A247205}">
            <xm:f>Values!$A$20</xm:f>
            <x14:dxf>
              <fill>
                <patternFill>
                  <bgColor rgb="FFF39C12"/>
                </patternFill>
              </fill>
            </x14:dxf>
          </x14:cfRule>
          <x14:cfRule type="cellIs" priority="269" operator="equal" id="{F080EA5C-69D2-44E0-A92C-12A64E7CB7B4}">
            <xm:f>Values!$A$19</xm:f>
            <x14:dxf>
              <fill>
                <patternFill>
                  <bgColor rgb="FFE67E22"/>
                </patternFill>
              </fill>
            </x14:dxf>
          </x14:cfRule>
          <x14:cfRule type="cellIs" priority="270" operator="equal" id="{D16D6110-399E-430F-8D06-C519F5D981E5}">
            <xm:f>Values!$A$18</xm:f>
            <x14:dxf>
              <fill>
                <patternFill>
                  <bgColor rgb="FFE74C3C"/>
                </patternFill>
              </fill>
            </x14:dxf>
          </x14:cfRule>
          <xm:sqref>I34</xm:sqref>
        </x14:conditionalFormatting>
        <x14:conditionalFormatting xmlns:xm="http://schemas.microsoft.com/office/excel/2006/main">
          <x14:cfRule type="cellIs" priority="262" operator="equal" id="{70AFE643-CCC3-4A2F-95C4-7DB7F1DDEDFF}">
            <xm:f>Values!$A$29</xm:f>
            <x14:dxf>
              <fill>
                <patternFill>
                  <bgColor rgb="FF27AE60"/>
                </patternFill>
              </fill>
            </x14:dxf>
          </x14:cfRule>
          <x14:cfRule type="cellIs" priority="264" operator="equal" id="{C220B6DA-419F-4E5D-9D6C-E748776272B5}">
            <xm:f>Values!$A$27</xm:f>
            <x14:dxf>
              <fill>
                <patternFill>
                  <bgColor rgb="FFF39C12"/>
                </patternFill>
              </fill>
            </x14:dxf>
          </x14:cfRule>
          <x14:cfRule type="cellIs" priority="265" operator="equal" id="{CEB2A3A3-69B1-4167-B6D6-52CDF93EC89B}">
            <xm:f>Values!$A$26</xm:f>
            <x14:dxf>
              <fill>
                <patternFill>
                  <bgColor rgb="FFE67E22"/>
                </patternFill>
              </fill>
            </x14:dxf>
          </x14:cfRule>
          <x14:cfRule type="cellIs" priority="266" operator="equal" id="{A1EE7BD9-8094-4D99-AEFF-7D2034848E0B}">
            <xm:f>Values!$A$25</xm:f>
            <x14:dxf>
              <fill>
                <patternFill>
                  <bgColor rgb="FFE74C3C"/>
                </patternFill>
              </fill>
            </x14:dxf>
          </x14:cfRule>
          <xm:sqref>J34</xm:sqref>
        </x14:conditionalFormatting>
        <x14:conditionalFormatting xmlns:xm="http://schemas.microsoft.com/office/excel/2006/main">
          <x14:cfRule type="cellIs" priority="263" operator="equal" id="{249031EC-4548-415A-816A-AEA5AE16E3E9}">
            <xm:f>Values!$A$28</xm:f>
            <x14:dxf>
              <fill>
                <patternFill>
                  <bgColor rgb="FFF1C40F"/>
                </patternFill>
              </fill>
            </x14:dxf>
          </x14:cfRule>
          <xm:sqref>J34</xm:sqref>
        </x14:conditionalFormatting>
        <x14:conditionalFormatting xmlns:xm="http://schemas.microsoft.com/office/excel/2006/main">
          <x14:cfRule type="cellIs" priority="256" operator="equal" id="{D9B6E98A-94FC-4EC6-9331-7E35CC5D4EAB}">
            <xm:f>Values!$A$8</xm:f>
            <x14:dxf>
              <fill>
                <patternFill>
                  <bgColor rgb="FF27AE60"/>
                </patternFill>
              </fill>
            </x14:dxf>
          </x14:cfRule>
          <x14:cfRule type="cellIs" priority="257" operator="equal" id="{5FE86538-B095-49E7-8F2B-E474307D7ABD}">
            <xm:f>Values!$A$7</xm:f>
            <x14:dxf>
              <fill>
                <patternFill>
                  <bgColor rgb="FFF1C40F"/>
                </patternFill>
              </fill>
            </x14:dxf>
          </x14:cfRule>
          <x14:cfRule type="cellIs" priority="258" operator="equal" id="{EA927274-BBE4-44D0-A53D-E08FB0BDCB9D}">
            <xm:f>Values!$A$6</xm:f>
            <x14:dxf>
              <fill>
                <patternFill>
                  <bgColor rgb="FFF39C12"/>
                </patternFill>
              </fill>
            </x14:dxf>
          </x14:cfRule>
          <x14:cfRule type="cellIs" priority="259" operator="equal" id="{A671F031-6CE7-48D1-9FCA-591AC78E4810}">
            <xm:f>Values!$A$5</xm:f>
            <x14:dxf>
              <fill>
                <patternFill>
                  <bgColor rgb="FFE67E22"/>
                </patternFill>
              </fill>
            </x14:dxf>
          </x14:cfRule>
          <x14:cfRule type="cellIs" priority="260" operator="equal" id="{FBE7539D-742D-4524-90F4-BF1A0B9BB995}">
            <xm:f>Values!$A$4</xm:f>
            <x14:dxf>
              <fill>
                <patternFill>
                  <bgColor rgb="FFE74C3C"/>
                </patternFill>
              </fill>
            </x14:dxf>
          </x14:cfRule>
          <xm:sqref>G32:G33</xm:sqref>
        </x14:conditionalFormatting>
        <x14:conditionalFormatting xmlns:xm="http://schemas.microsoft.com/office/excel/2006/main">
          <x14:cfRule type="cellIs" priority="241" operator="equal" id="{1E0BE29C-02B3-49D5-AFF5-6E606D4AF9D3}">
            <xm:f>Values!$A$15</xm:f>
            <x14:dxf>
              <fill>
                <patternFill>
                  <bgColor rgb="FF27AE60"/>
                </patternFill>
              </fill>
            </x14:dxf>
          </x14:cfRule>
          <x14:cfRule type="cellIs" priority="252" operator="equal" id="{3CED1583-F521-47A4-B121-22341671B41B}">
            <xm:f>Values!$A$14</xm:f>
            <x14:dxf>
              <fill>
                <patternFill>
                  <bgColor rgb="FFF1C40F"/>
                </patternFill>
              </fill>
            </x14:dxf>
          </x14:cfRule>
          <x14:cfRule type="cellIs" priority="253" operator="equal" id="{659E49D9-19E8-4F17-B5EE-ED1D62B3E658}">
            <xm:f>Values!$A$13</xm:f>
            <x14:dxf>
              <fill>
                <patternFill>
                  <bgColor rgb="FFF39C12"/>
                </patternFill>
              </fill>
            </x14:dxf>
          </x14:cfRule>
          <x14:cfRule type="cellIs" priority="254" operator="equal" id="{C92DA2AF-4F17-4808-B73B-64AF4746956D}">
            <xm:f>Values!$A$12</xm:f>
            <x14:dxf>
              <fill>
                <patternFill>
                  <bgColor rgb="FFE67E22"/>
                </patternFill>
              </fill>
            </x14:dxf>
          </x14:cfRule>
          <x14:cfRule type="cellIs" priority="255" operator="equal" id="{E9F565B5-C98C-4248-A5CA-70F6A7E14F4E}">
            <xm:f>Values!$A$11</xm:f>
            <x14:dxf>
              <fill>
                <patternFill>
                  <bgColor rgb="FFE74C3C"/>
                </patternFill>
              </fill>
            </x14:dxf>
          </x14:cfRule>
          <xm:sqref>H32:H33</xm:sqref>
        </x14:conditionalFormatting>
        <x14:conditionalFormatting xmlns:xm="http://schemas.microsoft.com/office/excel/2006/main">
          <x14:cfRule type="cellIs" priority="242" operator="equal" id="{8E3AA0E8-736F-4D53-BD8B-C286089EEA32}">
            <xm:f>Values!$A$22</xm:f>
            <x14:dxf>
              <fill>
                <patternFill>
                  <bgColor rgb="FF27B060"/>
                </patternFill>
              </fill>
            </x14:dxf>
          </x14:cfRule>
          <x14:cfRule type="cellIs" priority="248" operator="equal" id="{0D62DEDE-03E2-4879-9A1C-55E0E7376F62}">
            <xm:f>Values!$A$21</xm:f>
            <x14:dxf>
              <fill>
                <patternFill>
                  <bgColor rgb="FFF1C40F"/>
                </patternFill>
              </fill>
            </x14:dxf>
          </x14:cfRule>
          <x14:cfRule type="cellIs" priority="249" operator="equal" id="{399729C3-C814-47F9-85E8-A9A9AD2071FC}">
            <xm:f>Values!$A$20</xm:f>
            <x14:dxf>
              <fill>
                <patternFill>
                  <bgColor rgb="FFF39C12"/>
                </patternFill>
              </fill>
            </x14:dxf>
          </x14:cfRule>
          <x14:cfRule type="cellIs" priority="250" operator="equal" id="{1100A2C6-63B0-443C-ACCE-8EBBC8595C62}">
            <xm:f>Values!$A$19</xm:f>
            <x14:dxf>
              <fill>
                <patternFill>
                  <bgColor rgb="FFE67E22"/>
                </patternFill>
              </fill>
            </x14:dxf>
          </x14:cfRule>
          <x14:cfRule type="cellIs" priority="251" operator="equal" id="{BF5E4061-D38F-4AEA-8A32-08BF18CE9D45}">
            <xm:f>Values!$A$18</xm:f>
            <x14:dxf>
              <fill>
                <patternFill>
                  <bgColor rgb="FFE74C3C"/>
                </patternFill>
              </fill>
            </x14:dxf>
          </x14:cfRule>
          <xm:sqref>I32</xm:sqref>
        </x14:conditionalFormatting>
        <x14:conditionalFormatting xmlns:xm="http://schemas.microsoft.com/office/excel/2006/main">
          <x14:cfRule type="cellIs" priority="243" operator="equal" id="{096574A3-E999-4EE7-BDFA-AF15EB5C81B9}">
            <xm:f>Values!$A$29</xm:f>
            <x14:dxf>
              <fill>
                <patternFill>
                  <bgColor rgb="FF27AE60"/>
                </patternFill>
              </fill>
            </x14:dxf>
          </x14:cfRule>
          <x14:cfRule type="cellIs" priority="245" operator="equal" id="{CC3455F6-C49F-465D-9225-E1C17BD62319}">
            <xm:f>Values!$A$27</xm:f>
            <x14:dxf>
              <fill>
                <patternFill>
                  <bgColor rgb="FFF39C12"/>
                </patternFill>
              </fill>
            </x14:dxf>
          </x14:cfRule>
          <x14:cfRule type="cellIs" priority="246" operator="equal" id="{2611A981-E407-4599-94E3-47DA8BD42E65}">
            <xm:f>Values!$A$26</xm:f>
            <x14:dxf>
              <fill>
                <patternFill>
                  <bgColor rgb="FFE67E22"/>
                </patternFill>
              </fill>
            </x14:dxf>
          </x14:cfRule>
          <x14:cfRule type="cellIs" priority="247" operator="equal" id="{144C3AE0-BC6E-4F3A-B626-831E08302360}">
            <xm:f>Values!$A$25</xm:f>
            <x14:dxf>
              <fill>
                <patternFill>
                  <bgColor rgb="FFE74C3C"/>
                </patternFill>
              </fill>
            </x14:dxf>
          </x14:cfRule>
          <xm:sqref>J32</xm:sqref>
        </x14:conditionalFormatting>
        <x14:conditionalFormatting xmlns:xm="http://schemas.microsoft.com/office/excel/2006/main">
          <x14:cfRule type="cellIs" priority="244" operator="equal" id="{4AB20166-FAFC-474D-8C1D-9237EDF3278B}">
            <xm:f>Values!$A$28</xm:f>
            <x14:dxf>
              <fill>
                <patternFill>
                  <bgColor rgb="FFF1C40F"/>
                </patternFill>
              </fill>
            </x14:dxf>
          </x14:cfRule>
          <xm:sqref>J32</xm:sqref>
        </x14:conditionalFormatting>
        <x14:conditionalFormatting xmlns:xm="http://schemas.microsoft.com/office/excel/2006/main">
          <x14:cfRule type="cellIs" priority="231" operator="equal" id="{6A8FADA8-16F9-483D-8D71-AE948584FEE4}">
            <xm:f>Values!$A$22</xm:f>
            <x14:dxf>
              <fill>
                <patternFill>
                  <bgColor rgb="FF27B060"/>
                </patternFill>
              </fill>
            </x14:dxf>
          </x14:cfRule>
          <x14:cfRule type="cellIs" priority="237" operator="equal" id="{46D87D62-24F6-453F-AD83-6BD146430BD1}">
            <xm:f>Values!$A$21</xm:f>
            <x14:dxf>
              <fill>
                <patternFill>
                  <bgColor rgb="FFF1C40F"/>
                </patternFill>
              </fill>
            </x14:dxf>
          </x14:cfRule>
          <x14:cfRule type="cellIs" priority="238" operator="equal" id="{8212D6A8-368D-462C-BF66-48D0E7C654D5}">
            <xm:f>Values!$A$20</xm:f>
            <x14:dxf>
              <fill>
                <patternFill>
                  <bgColor rgb="FFF39C12"/>
                </patternFill>
              </fill>
            </x14:dxf>
          </x14:cfRule>
          <x14:cfRule type="cellIs" priority="239" operator="equal" id="{EDBDD642-D807-4FA4-B816-9592C4DBB742}">
            <xm:f>Values!$A$19</xm:f>
            <x14:dxf>
              <fill>
                <patternFill>
                  <bgColor rgb="FFE67E22"/>
                </patternFill>
              </fill>
            </x14:dxf>
          </x14:cfRule>
          <x14:cfRule type="cellIs" priority="240" operator="equal" id="{5998D926-91E6-4F5C-A879-3EDCC9BF4DF6}">
            <xm:f>Values!$A$18</xm:f>
            <x14:dxf>
              <fill>
                <patternFill>
                  <bgColor rgb="FFE74C3C"/>
                </patternFill>
              </fill>
            </x14:dxf>
          </x14:cfRule>
          <xm:sqref>I33</xm:sqref>
        </x14:conditionalFormatting>
        <x14:conditionalFormatting xmlns:xm="http://schemas.microsoft.com/office/excel/2006/main">
          <x14:cfRule type="cellIs" priority="232" operator="equal" id="{18021533-2536-4D08-8EE8-CC553547F93D}">
            <xm:f>Values!$A$29</xm:f>
            <x14:dxf>
              <fill>
                <patternFill>
                  <bgColor rgb="FF27AE60"/>
                </patternFill>
              </fill>
            </x14:dxf>
          </x14:cfRule>
          <x14:cfRule type="cellIs" priority="234" operator="equal" id="{1B24A1CB-EDD4-439E-A75C-16C99538FA28}">
            <xm:f>Values!$A$27</xm:f>
            <x14:dxf>
              <fill>
                <patternFill>
                  <bgColor rgb="FFF39C12"/>
                </patternFill>
              </fill>
            </x14:dxf>
          </x14:cfRule>
          <x14:cfRule type="cellIs" priority="235" operator="equal" id="{BD65F3C8-98FF-4CBE-9FC0-14C88C982665}">
            <xm:f>Values!$A$26</xm:f>
            <x14:dxf>
              <fill>
                <patternFill>
                  <bgColor rgb="FFE67E22"/>
                </patternFill>
              </fill>
            </x14:dxf>
          </x14:cfRule>
          <x14:cfRule type="cellIs" priority="236" operator="equal" id="{4DCD1DAB-AC36-4936-94E2-7D9743CE5343}">
            <xm:f>Values!$A$25</xm:f>
            <x14:dxf>
              <fill>
                <patternFill>
                  <bgColor rgb="FFE74C3C"/>
                </patternFill>
              </fill>
            </x14:dxf>
          </x14:cfRule>
          <xm:sqref>J33</xm:sqref>
        </x14:conditionalFormatting>
        <x14:conditionalFormatting xmlns:xm="http://schemas.microsoft.com/office/excel/2006/main">
          <x14:cfRule type="cellIs" priority="233" operator="equal" id="{22291599-CDA7-46EE-8318-50AF974C8E30}">
            <xm:f>Values!$A$28</xm:f>
            <x14:dxf>
              <fill>
                <patternFill>
                  <bgColor rgb="FFF1C40F"/>
                </patternFill>
              </fill>
            </x14:dxf>
          </x14:cfRule>
          <xm:sqref>J33</xm:sqref>
        </x14:conditionalFormatting>
        <x14:conditionalFormatting xmlns:xm="http://schemas.microsoft.com/office/excel/2006/main">
          <x14:cfRule type="cellIs" priority="226" operator="equal" id="{F128ECE1-14D7-40B4-A386-3EC517684CCE}">
            <xm:f>Values!$A$8</xm:f>
            <x14:dxf>
              <fill>
                <patternFill>
                  <bgColor rgb="FF27AE60"/>
                </patternFill>
              </fill>
            </x14:dxf>
          </x14:cfRule>
          <x14:cfRule type="cellIs" priority="227" operator="equal" id="{695E27BB-DABE-4620-ACA3-C7875BA88A5A}">
            <xm:f>Values!$A$7</xm:f>
            <x14:dxf>
              <fill>
                <patternFill>
                  <bgColor rgb="FFF1C40F"/>
                </patternFill>
              </fill>
            </x14:dxf>
          </x14:cfRule>
          <x14:cfRule type="cellIs" priority="228" operator="equal" id="{D529A718-3F1E-44BF-B870-9D98F0B57BC4}">
            <xm:f>Values!$A$6</xm:f>
            <x14:dxf>
              <fill>
                <patternFill>
                  <bgColor rgb="FFF39C12"/>
                </patternFill>
              </fill>
            </x14:dxf>
          </x14:cfRule>
          <x14:cfRule type="cellIs" priority="229" operator="equal" id="{BE9437DD-0ABE-49D3-8B0D-44CA20DA8C76}">
            <xm:f>Values!$A$5</xm:f>
            <x14:dxf>
              <fill>
                <patternFill>
                  <bgColor rgb="FFE67E22"/>
                </patternFill>
              </fill>
            </x14:dxf>
          </x14:cfRule>
          <x14:cfRule type="cellIs" priority="230" operator="equal" id="{75EA737B-71D7-4F89-8AD8-09667BC993F3}">
            <xm:f>Values!$A$4</xm:f>
            <x14:dxf>
              <fill>
                <patternFill>
                  <bgColor rgb="FFE74C3C"/>
                </patternFill>
              </fill>
            </x14:dxf>
          </x14:cfRule>
          <xm:sqref>G31</xm:sqref>
        </x14:conditionalFormatting>
        <x14:conditionalFormatting xmlns:xm="http://schemas.microsoft.com/office/excel/2006/main">
          <x14:cfRule type="cellIs" priority="221" operator="equal" id="{7D68050C-A771-4619-9E9C-F814DA084402}">
            <xm:f>Values!$A$15</xm:f>
            <x14:dxf>
              <fill>
                <patternFill>
                  <bgColor rgb="FF27AE60"/>
                </patternFill>
              </fill>
            </x14:dxf>
          </x14:cfRule>
          <x14:cfRule type="cellIs" priority="222" operator="equal" id="{4E655E15-81F1-4FBD-ACD7-A9D04BEFFD10}">
            <xm:f>Values!$A$14</xm:f>
            <x14:dxf>
              <fill>
                <patternFill>
                  <bgColor rgb="FFF1C40F"/>
                </patternFill>
              </fill>
            </x14:dxf>
          </x14:cfRule>
          <x14:cfRule type="cellIs" priority="223" operator="equal" id="{028994AB-E4B7-4FF2-8FBD-AAB2129827C4}">
            <xm:f>Values!$A$13</xm:f>
            <x14:dxf>
              <fill>
                <patternFill>
                  <bgColor rgb="FFF39C12"/>
                </patternFill>
              </fill>
            </x14:dxf>
          </x14:cfRule>
          <x14:cfRule type="cellIs" priority="224" operator="equal" id="{DB36CA1D-CBC7-48B0-BCD4-2A9CE23C1E45}">
            <xm:f>Values!$A$12</xm:f>
            <x14:dxf>
              <fill>
                <patternFill>
                  <bgColor rgb="FFE67E22"/>
                </patternFill>
              </fill>
            </x14:dxf>
          </x14:cfRule>
          <x14:cfRule type="cellIs" priority="225" operator="equal" id="{3EDB8C35-132B-4F09-A34B-439351C1829A}">
            <xm:f>Values!$A$11</xm:f>
            <x14:dxf>
              <fill>
                <patternFill>
                  <bgColor rgb="FFE74C3C"/>
                </patternFill>
              </fill>
            </x14:dxf>
          </x14:cfRule>
          <xm:sqref>H31</xm:sqref>
        </x14:conditionalFormatting>
        <x14:conditionalFormatting xmlns:xm="http://schemas.microsoft.com/office/excel/2006/main">
          <x14:cfRule type="cellIs" priority="211" operator="equal" id="{5C2AF701-8968-4552-9A7F-1745B864DB74}">
            <xm:f>Values!$A$22</xm:f>
            <x14:dxf>
              <fill>
                <patternFill>
                  <bgColor rgb="FF27B060"/>
                </patternFill>
              </fill>
            </x14:dxf>
          </x14:cfRule>
          <x14:cfRule type="cellIs" priority="217" operator="equal" id="{EE9DCC39-BD94-4854-A3BA-E371E9C72219}">
            <xm:f>Values!$A$21</xm:f>
            <x14:dxf>
              <fill>
                <patternFill>
                  <bgColor rgb="FFF1C40F"/>
                </patternFill>
              </fill>
            </x14:dxf>
          </x14:cfRule>
          <x14:cfRule type="cellIs" priority="218" operator="equal" id="{00F66229-80EE-4481-B718-93CFB385B66D}">
            <xm:f>Values!$A$20</xm:f>
            <x14:dxf>
              <fill>
                <patternFill>
                  <bgColor rgb="FFF39C12"/>
                </patternFill>
              </fill>
            </x14:dxf>
          </x14:cfRule>
          <x14:cfRule type="cellIs" priority="219" operator="equal" id="{8B05E20F-F742-4620-BEB1-7163731B55CF}">
            <xm:f>Values!$A$19</xm:f>
            <x14:dxf>
              <fill>
                <patternFill>
                  <bgColor rgb="FFE67E22"/>
                </patternFill>
              </fill>
            </x14:dxf>
          </x14:cfRule>
          <x14:cfRule type="cellIs" priority="220" operator="equal" id="{5EB30961-AF92-4D70-9614-1799E1071DB6}">
            <xm:f>Values!$A$18</xm:f>
            <x14:dxf>
              <fill>
                <patternFill>
                  <bgColor rgb="FFE74C3C"/>
                </patternFill>
              </fill>
            </x14:dxf>
          </x14:cfRule>
          <xm:sqref>I31</xm:sqref>
        </x14:conditionalFormatting>
        <x14:conditionalFormatting xmlns:xm="http://schemas.microsoft.com/office/excel/2006/main">
          <x14:cfRule type="cellIs" priority="212" operator="equal" id="{B966B4D7-3E61-44A6-9B05-5F9D628D3B7E}">
            <xm:f>Values!$A$29</xm:f>
            <x14:dxf>
              <fill>
                <patternFill>
                  <bgColor rgb="FF27AE60"/>
                </patternFill>
              </fill>
            </x14:dxf>
          </x14:cfRule>
          <x14:cfRule type="cellIs" priority="214" operator="equal" id="{A69514A1-410E-421F-9172-6DD267FDE2E7}">
            <xm:f>Values!$A$27</xm:f>
            <x14:dxf>
              <fill>
                <patternFill>
                  <bgColor rgb="FFF39C12"/>
                </patternFill>
              </fill>
            </x14:dxf>
          </x14:cfRule>
          <x14:cfRule type="cellIs" priority="215" operator="equal" id="{2E7CB6F2-5682-46B7-9842-C6822AA2DC92}">
            <xm:f>Values!$A$26</xm:f>
            <x14:dxf>
              <fill>
                <patternFill>
                  <bgColor rgb="FFE67E22"/>
                </patternFill>
              </fill>
            </x14:dxf>
          </x14:cfRule>
          <x14:cfRule type="cellIs" priority="216" operator="equal" id="{CB1AEF55-06F8-4F66-BA10-C57095307039}">
            <xm:f>Values!$A$25</xm:f>
            <x14:dxf>
              <fill>
                <patternFill>
                  <bgColor rgb="FFE74C3C"/>
                </patternFill>
              </fill>
            </x14:dxf>
          </x14:cfRule>
          <xm:sqref>J31</xm:sqref>
        </x14:conditionalFormatting>
        <x14:conditionalFormatting xmlns:xm="http://schemas.microsoft.com/office/excel/2006/main">
          <x14:cfRule type="cellIs" priority="213" operator="equal" id="{B566051F-4A4C-43F6-99F7-E4BC128A28C1}">
            <xm:f>Values!$A$28</xm:f>
            <x14:dxf>
              <fill>
                <patternFill>
                  <bgColor rgb="FFF1C40F"/>
                </patternFill>
              </fill>
            </x14:dxf>
          </x14:cfRule>
          <xm:sqref>J31</xm:sqref>
        </x14:conditionalFormatting>
        <x14:conditionalFormatting xmlns:xm="http://schemas.microsoft.com/office/excel/2006/main">
          <x14:cfRule type="cellIs" priority="136" operator="equal" id="{F4226334-B52F-4F5F-B81E-E07544829353}">
            <xm:f>Values!$A$8</xm:f>
            <x14:dxf>
              <fill>
                <patternFill>
                  <bgColor rgb="FF27AE60"/>
                </patternFill>
              </fill>
            </x14:dxf>
          </x14:cfRule>
          <x14:cfRule type="cellIs" priority="137" operator="equal" id="{9D0CBF97-4BE4-4BA5-9301-AD2CAC991F10}">
            <xm:f>Values!$A$7</xm:f>
            <x14:dxf>
              <fill>
                <patternFill>
                  <bgColor rgb="FFF1C40F"/>
                </patternFill>
              </fill>
            </x14:dxf>
          </x14:cfRule>
          <x14:cfRule type="cellIs" priority="138" operator="equal" id="{42349646-A657-4225-B54B-6DED1B5DFA47}">
            <xm:f>Values!$A$6</xm:f>
            <x14:dxf>
              <fill>
                <patternFill>
                  <bgColor rgb="FFF39C12"/>
                </patternFill>
              </fill>
            </x14:dxf>
          </x14:cfRule>
          <x14:cfRule type="cellIs" priority="139" operator="equal" id="{8F99B5F8-5668-4897-B0C1-145D7AC757C5}">
            <xm:f>Values!$A$5</xm:f>
            <x14:dxf>
              <fill>
                <patternFill>
                  <bgColor rgb="FFE67E22"/>
                </patternFill>
              </fill>
            </x14:dxf>
          </x14:cfRule>
          <x14:cfRule type="cellIs" priority="140" operator="equal" id="{4DBD3F99-EC01-49CE-9A6E-2FDD577D5118}">
            <xm:f>Values!$A$4</xm:f>
            <x14:dxf>
              <fill>
                <patternFill>
                  <bgColor rgb="FFE74C3C"/>
                </patternFill>
              </fill>
            </x14:dxf>
          </x14:cfRule>
          <xm:sqref>G43:G44</xm:sqref>
        </x14:conditionalFormatting>
        <x14:conditionalFormatting xmlns:xm="http://schemas.microsoft.com/office/excel/2006/main">
          <x14:cfRule type="cellIs" priority="121" operator="equal" id="{0D8F439A-B408-4495-B231-84B86710C3FF}">
            <xm:f>Values!$A$15</xm:f>
            <x14:dxf>
              <fill>
                <patternFill>
                  <bgColor rgb="FF27AE60"/>
                </patternFill>
              </fill>
            </x14:dxf>
          </x14:cfRule>
          <x14:cfRule type="cellIs" priority="132" operator="equal" id="{51DFFEF9-5150-49C0-89E5-A68D769799D8}">
            <xm:f>Values!$A$14</xm:f>
            <x14:dxf>
              <fill>
                <patternFill>
                  <bgColor rgb="FFF1C40F"/>
                </patternFill>
              </fill>
            </x14:dxf>
          </x14:cfRule>
          <x14:cfRule type="cellIs" priority="133" operator="equal" id="{063D0CCD-7350-4385-AF99-0282A3F009F4}">
            <xm:f>Values!$A$13</xm:f>
            <x14:dxf>
              <fill>
                <patternFill>
                  <bgColor rgb="FFF39C12"/>
                </patternFill>
              </fill>
            </x14:dxf>
          </x14:cfRule>
          <x14:cfRule type="cellIs" priority="134" operator="equal" id="{0CFC6979-F28B-4BF2-9AFF-B16813E7E732}">
            <xm:f>Values!$A$12</xm:f>
            <x14:dxf>
              <fill>
                <patternFill>
                  <bgColor rgb="FFE67E22"/>
                </patternFill>
              </fill>
            </x14:dxf>
          </x14:cfRule>
          <x14:cfRule type="cellIs" priority="135" operator="equal" id="{0ACE6468-FA35-4E2B-92D1-D9B999B26175}">
            <xm:f>Values!$A$11</xm:f>
            <x14:dxf>
              <fill>
                <patternFill>
                  <bgColor rgb="FFE74C3C"/>
                </patternFill>
              </fill>
            </x14:dxf>
          </x14:cfRule>
          <xm:sqref>H43:H44</xm:sqref>
        </x14:conditionalFormatting>
        <x14:conditionalFormatting xmlns:xm="http://schemas.microsoft.com/office/excel/2006/main">
          <x14:cfRule type="cellIs" priority="122" operator="equal" id="{7C342FA4-A438-4ECB-9EA2-66E8E5747CF8}">
            <xm:f>Values!$A$22</xm:f>
            <x14:dxf>
              <fill>
                <patternFill>
                  <bgColor rgb="FF27B060"/>
                </patternFill>
              </fill>
            </x14:dxf>
          </x14:cfRule>
          <x14:cfRule type="cellIs" priority="128" operator="equal" id="{DA64AEB5-DDD7-460E-8BC9-BDA57F1F59D8}">
            <xm:f>Values!$A$21</xm:f>
            <x14:dxf>
              <fill>
                <patternFill>
                  <bgColor rgb="FFF1C40F"/>
                </patternFill>
              </fill>
            </x14:dxf>
          </x14:cfRule>
          <x14:cfRule type="cellIs" priority="129" operator="equal" id="{AC069D5B-B772-4254-9813-8887CC5724F9}">
            <xm:f>Values!$A$20</xm:f>
            <x14:dxf>
              <fill>
                <patternFill>
                  <bgColor rgb="FFF39C12"/>
                </patternFill>
              </fill>
            </x14:dxf>
          </x14:cfRule>
          <x14:cfRule type="cellIs" priority="130" operator="equal" id="{954F8373-B208-4F0B-B2FC-F0E464F94DB4}">
            <xm:f>Values!$A$19</xm:f>
            <x14:dxf>
              <fill>
                <patternFill>
                  <bgColor rgb="FFE67E22"/>
                </patternFill>
              </fill>
            </x14:dxf>
          </x14:cfRule>
          <x14:cfRule type="cellIs" priority="131" operator="equal" id="{29DFAA40-875A-4C02-AB83-E558221B3FF3}">
            <xm:f>Values!$A$18</xm:f>
            <x14:dxf>
              <fill>
                <patternFill>
                  <bgColor rgb="FFE74C3C"/>
                </patternFill>
              </fill>
            </x14:dxf>
          </x14:cfRule>
          <xm:sqref>I43</xm:sqref>
        </x14:conditionalFormatting>
        <x14:conditionalFormatting xmlns:xm="http://schemas.microsoft.com/office/excel/2006/main">
          <x14:cfRule type="cellIs" priority="123" operator="equal" id="{2290F73F-A37A-484D-A625-06EB51E7334B}">
            <xm:f>Values!$A$29</xm:f>
            <x14:dxf>
              <fill>
                <patternFill>
                  <bgColor rgb="FF27AE60"/>
                </patternFill>
              </fill>
            </x14:dxf>
          </x14:cfRule>
          <x14:cfRule type="cellIs" priority="125" operator="equal" id="{134FCECF-CF35-4C8C-9590-1F058935A2F0}">
            <xm:f>Values!$A$27</xm:f>
            <x14:dxf>
              <fill>
                <patternFill>
                  <bgColor rgb="FFF39C12"/>
                </patternFill>
              </fill>
            </x14:dxf>
          </x14:cfRule>
          <x14:cfRule type="cellIs" priority="126" operator="equal" id="{57B80B25-C1CC-4B1F-A519-ED08F26FE098}">
            <xm:f>Values!$A$26</xm:f>
            <x14:dxf>
              <fill>
                <patternFill>
                  <bgColor rgb="FFE67E22"/>
                </patternFill>
              </fill>
            </x14:dxf>
          </x14:cfRule>
          <x14:cfRule type="cellIs" priority="127" operator="equal" id="{827AF817-DD35-480F-81DF-A06B4ECE4CF9}">
            <xm:f>Values!$A$25</xm:f>
            <x14:dxf>
              <fill>
                <patternFill>
                  <bgColor rgb="FFE74C3C"/>
                </patternFill>
              </fill>
            </x14:dxf>
          </x14:cfRule>
          <xm:sqref>J43</xm:sqref>
        </x14:conditionalFormatting>
        <x14:conditionalFormatting xmlns:xm="http://schemas.microsoft.com/office/excel/2006/main">
          <x14:cfRule type="cellIs" priority="124" operator="equal" id="{84E1DF15-1783-4AB8-8AE2-76287B536D08}">
            <xm:f>Values!$A$28</xm:f>
            <x14:dxf>
              <fill>
                <patternFill>
                  <bgColor rgb="FFF1C40F"/>
                </patternFill>
              </fill>
            </x14:dxf>
          </x14:cfRule>
          <xm:sqref>J43</xm:sqref>
        </x14:conditionalFormatting>
        <x14:conditionalFormatting xmlns:xm="http://schemas.microsoft.com/office/excel/2006/main">
          <x14:cfRule type="cellIs" priority="111" operator="equal" id="{76406123-23E3-4A32-814A-1C7ADB8EC866}">
            <xm:f>Values!$A$22</xm:f>
            <x14:dxf>
              <fill>
                <patternFill>
                  <bgColor rgb="FF27B060"/>
                </patternFill>
              </fill>
            </x14:dxf>
          </x14:cfRule>
          <x14:cfRule type="cellIs" priority="117" operator="equal" id="{B09A4387-D67A-4669-9490-E276DC6EC780}">
            <xm:f>Values!$A$21</xm:f>
            <x14:dxf>
              <fill>
                <patternFill>
                  <bgColor rgb="FFF1C40F"/>
                </patternFill>
              </fill>
            </x14:dxf>
          </x14:cfRule>
          <x14:cfRule type="cellIs" priority="118" operator="equal" id="{3A10706F-4962-4154-A643-90981D1F4F87}">
            <xm:f>Values!$A$20</xm:f>
            <x14:dxf>
              <fill>
                <patternFill>
                  <bgColor rgb="FFF39C12"/>
                </patternFill>
              </fill>
            </x14:dxf>
          </x14:cfRule>
          <x14:cfRule type="cellIs" priority="119" operator="equal" id="{8E34CE4D-9923-4FFC-8A49-846B896E9122}">
            <xm:f>Values!$A$19</xm:f>
            <x14:dxf>
              <fill>
                <patternFill>
                  <bgColor rgb="FFE67E22"/>
                </patternFill>
              </fill>
            </x14:dxf>
          </x14:cfRule>
          <x14:cfRule type="cellIs" priority="120" operator="equal" id="{C9E7AB1B-4700-443C-BEE5-110DC250BC11}">
            <xm:f>Values!$A$18</xm:f>
            <x14:dxf>
              <fill>
                <patternFill>
                  <bgColor rgb="FFE74C3C"/>
                </patternFill>
              </fill>
            </x14:dxf>
          </x14:cfRule>
          <xm:sqref>I44</xm:sqref>
        </x14:conditionalFormatting>
        <x14:conditionalFormatting xmlns:xm="http://schemas.microsoft.com/office/excel/2006/main">
          <x14:cfRule type="cellIs" priority="112" operator="equal" id="{704CE6E5-1EC5-4774-A578-416851959324}">
            <xm:f>Values!$A$29</xm:f>
            <x14:dxf>
              <fill>
                <patternFill>
                  <bgColor rgb="FF27AE60"/>
                </patternFill>
              </fill>
            </x14:dxf>
          </x14:cfRule>
          <x14:cfRule type="cellIs" priority="114" operator="equal" id="{303F7227-C842-44BA-B303-43B55619A997}">
            <xm:f>Values!$A$27</xm:f>
            <x14:dxf>
              <fill>
                <patternFill>
                  <bgColor rgb="FFF39C12"/>
                </patternFill>
              </fill>
            </x14:dxf>
          </x14:cfRule>
          <x14:cfRule type="cellIs" priority="115" operator="equal" id="{A8FC1F23-D325-4458-B60E-2815FFD9D74C}">
            <xm:f>Values!$A$26</xm:f>
            <x14:dxf>
              <fill>
                <patternFill>
                  <bgColor rgb="FFE67E22"/>
                </patternFill>
              </fill>
            </x14:dxf>
          </x14:cfRule>
          <x14:cfRule type="cellIs" priority="116" operator="equal" id="{1B859FB6-34E4-48B7-AA17-F210AEFF841D}">
            <xm:f>Values!$A$25</xm:f>
            <x14:dxf>
              <fill>
                <patternFill>
                  <bgColor rgb="FFE74C3C"/>
                </patternFill>
              </fill>
            </x14:dxf>
          </x14:cfRule>
          <xm:sqref>J44</xm:sqref>
        </x14:conditionalFormatting>
        <x14:conditionalFormatting xmlns:xm="http://schemas.microsoft.com/office/excel/2006/main">
          <x14:cfRule type="cellIs" priority="113" operator="equal" id="{B552D84A-5CEF-4832-A5F2-87849B4B1961}">
            <xm:f>Values!$A$28</xm:f>
            <x14:dxf>
              <fill>
                <patternFill>
                  <bgColor rgb="FFF1C40F"/>
                </patternFill>
              </fill>
            </x14:dxf>
          </x14:cfRule>
          <xm:sqref>J44</xm:sqref>
        </x14:conditionalFormatting>
        <x14:conditionalFormatting xmlns:xm="http://schemas.microsoft.com/office/excel/2006/main">
          <x14:cfRule type="cellIs" priority="106" operator="equal" id="{A4ED7C8B-42D7-47E0-820C-93FF61DB49F0}">
            <xm:f>Values!$A$8</xm:f>
            <x14:dxf>
              <fill>
                <patternFill>
                  <bgColor rgb="FF27AE60"/>
                </patternFill>
              </fill>
            </x14:dxf>
          </x14:cfRule>
          <x14:cfRule type="cellIs" priority="107" operator="equal" id="{52DAA8D9-6E83-4E37-A4EA-D36C3BFE64A9}">
            <xm:f>Values!$A$7</xm:f>
            <x14:dxf>
              <fill>
                <patternFill>
                  <bgColor rgb="FFF1C40F"/>
                </patternFill>
              </fill>
            </x14:dxf>
          </x14:cfRule>
          <x14:cfRule type="cellIs" priority="108" operator="equal" id="{1A7504ED-E53B-4157-AFCA-01278149CCB8}">
            <xm:f>Values!$A$6</xm:f>
            <x14:dxf>
              <fill>
                <patternFill>
                  <bgColor rgb="FFF39C12"/>
                </patternFill>
              </fill>
            </x14:dxf>
          </x14:cfRule>
          <x14:cfRule type="cellIs" priority="109" operator="equal" id="{D1C9B405-B4C4-4715-AEA4-D90ECB21D0A9}">
            <xm:f>Values!$A$5</xm:f>
            <x14:dxf>
              <fill>
                <patternFill>
                  <bgColor rgb="FFE67E22"/>
                </patternFill>
              </fill>
            </x14:dxf>
          </x14:cfRule>
          <x14:cfRule type="cellIs" priority="110" operator="equal" id="{6428AB00-D420-45F8-A32D-0208A84FDF32}">
            <xm:f>Values!$A$4</xm:f>
            <x14:dxf>
              <fill>
                <patternFill>
                  <bgColor rgb="FFE74C3C"/>
                </patternFill>
              </fill>
            </x14:dxf>
          </x14:cfRule>
          <xm:sqref>G42</xm:sqref>
        </x14:conditionalFormatting>
        <x14:conditionalFormatting xmlns:xm="http://schemas.microsoft.com/office/excel/2006/main">
          <x14:cfRule type="cellIs" priority="101" operator="equal" id="{AFCF99E3-4720-486D-BA97-63CE97181985}">
            <xm:f>Values!$A$15</xm:f>
            <x14:dxf>
              <fill>
                <patternFill>
                  <bgColor rgb="FF27AE60"/>
                </patternFill>
              </fill>
            </x14:dxf>
          </x14:cfRule>
          <x14:cfRule type="cellIs" priority="102" operator="equal" id="{F72BB374-14B9-41FF-931B-4083FBB0BF42}">
            <xm:f>Values!$A$14</xm:f>
            <x14:dxf>
              <fill>
                <patternFill>
                  <bgColor rgb="FFF1C40F"/>
                </patternFill>
              </fill>
            </x14:dxf>
          </x14:cfRule>
          <x14:cfRule type="cellIs" priority="103" operator="equal" id="{BCD79EA9-1AE1-4FC2-A863-AE5858831E6F}">
            <xm:f>Values!$A$13</xm:f>
            <x14:dxf>
              <fill>
                <patternFill>
                  <bgColor rgb="FFF39C12"/>
                </patternFill>
              </fill>
            </x14:dxf>
          </x14:cfRule>
          <x14:cfRule type="cellIs" priority="104" operator="equal" id="{2609ED13-E81B-431E-91A4-BAF73EAB70C9}">
            <xm:f>Values!$A$12</xm:f>
            <x14:dxf>
              <fill>
                <patternFill>
                  <bgColor rgb="FFE67E22"/>
                </patternFill>
              </fill>
            </x14:dxf>
          </x14:cfRule>
          <x14:cfRule type="cellIs" priority="105" operator="equal" id="{65B51EFE-1D94-4FA2-8A1C-1BFE1F34106E}">
            <xm:f>Values!$A$11</xm:f>
            <x14:dxf>
              <fill>
                <patternFill>
                  <bgColor rgb="FFE74C3C"/>
                </patternFill>
              </fill>
            </x14:dxf>
          </x14:cfRule>
          <xm:sqref>H42</xm:sqref>
        </x14:conditionalFormatting>
        <x14:conditionalFormatting xmlns:xm="http://schemas.microsoft.com/office/excel/2006/main">
          <x14:cfRule type="cellIs" priority="91" operator="equal" id="{20B4B66D-A7EB-4656-B279-13EE20F91ACE}">
            <xm:f>Values!$A$22</xm:f>
            <x14:dxf>
              <fill>
                <patternFill>
                  <bgColor rgb="FF27B060"/>
                </patternFill>
              </fill>
            </x14:dxf>
          </x14:cfRule>
          <x14:cfRule type="cellIs" priority="97" operator="equal" id="{B174CECB-E5C9-43ED-BC6D-8735D9CC45FF}">
            <xm:f>Values!$A$21</xm:f>
            <x14:dxf>
              <fill>
                <patternFill>
                  <bgColor rgb="FFF1C40F"/>
                </patternFill>
              </fill>
            </x14:dxf>
          </x14:cfRule>
          <x14:cfRule type="cellIs" priority="98" operator="equal" id="{5149C4DC-3957-4517-957D-63BC757D3289}">
            <xm:f>Values!$A$20</xm:f>
            <x14:dxf>
              <fill>
                <patternFill>
                  <bgColor rgb="FFF39C12"/>
                </patternFill>
              </fill>
            </x14:dxf>
          </x14:cfRule>
          <x14:cfRule type="cellIs" priority="99" operator="equal" id="{8BC3032E-7963-451B-A6BD-05E5846972A8}">
            <xm:f>Values!$A$19</xm:f>
            <x14:dxf>
              <fill>
                <patternFill>
                  <bgColor rgb="FFE67E22"/>
                </patternFill>
              </fill>
            </x14:dxf>
          </x14:cfRule>
          <x14:cfRule type="cellIs" priority="100" operator="equal" id="{8561942A-0AC7-4D35-9CC8-5BEE522DE5DB}">
            <xm:f>Values!$A$18</xm:f>
            <x14:dxf>
              <fill>
                <patternFill>
                  <bgColor rgb="FFE74C3C"/>
                </patternFill>
              </fill>
            </x14:dxf>
          </x14:cfRule>
          <xm:sqref>I42</xm:sqref>
        </x14:conditionalFormatting>
        <x14:conditionalFormatting xmlns:xm="http://schemas.microsoft.com/office/excel/2006/main">
          <x14:cfRule type="cellIs" priority="92" operator="equal" id="{FABFF51F-41D4-4EAF-8CDC-578E9C53F7E3}">
            <xm:f>Values!$A$29</xm:f>
            <x14:dxf>
              <fill>
                <patternFill>
                  <bgColor rgb="FF27AE60"/>
                </patternFill>
              </fill>
            </x14:dxf>
          </x14:cfRule>
          <x14:cfRule type="cellIs" priority="94" operator="equal" id="{74E2E79B-8D69-4D0C-A58D-24F713244F6A}">
            <xm:f>Values!$A$27</xm:f>
            <x14:dxf>
              <fill>
                <patternFill>
                  <bgColor rgb="FFF39C12"/>
                </patternFill>
              </fill>
            </x14:dxf>
          </x14:cfRule>
          <x14:cfRule type="cellIs" priority="95" operator="equal" id="{F07DCD0E-4909-4F97-AE4A-6AEE551DB5F4}">
            <xm:f>Values!$A$26</xm:f>
            <x14:dxf>
              <fill>
                <patternFill>
                  <bgColor rgb="FFE67E22"/>
                </patternFill>
              </fill>
            </x14:dxf>
          </x14:cfRule>
          <x14:cfRule type="cellIs" priority="96" operator="equal" id="{F8A62E82-B30E-4BA7-9F6A-07A833778A0B}">
            <xm:f>Values!$A$25</xm:f>
            <x14:dxf>
              <fill>
                <patternFill>
                  <bgColor rgb="FFE74C3C"/>
                </patternFill>
              </fill>
            </x14:dxf>
          </x14:cfRule>
          <xm:sqref>J42</xm:sqref>
        </x14:conditionalFormatting>
        <x14:conditionalFormatting xmlns:xm="http://schemas.microsoft.com/office/excel/2006/main">
          <x14:cfRule type="cellIs" priority="93" operator="equal" id="{E6551E8A-43DB-47C1-9848-3D96EA516A47}">
            <xm:f>Values!$A$28</xm:f>
            <x14:dxf>
              <fill>
                <patternFill>
                  <bgColor rgb="FFF1C40F"/>
                </patternFill>
              </fill>
            </x14:dxf>
          </x14:cfRule>
          <xm:sqref>J42</xm:sqref>
        </x14:conditionalFormatting>
        <x14:conditionalFormatting xmlns:xm="http://schemas.microsoft.com/office/excel/2006/main">
          <x14:cfRule type="cellIs" priority="86" operator="equal" id="{9DF77037-CEFB-45F1-A3FE-48A9C03E9D19}">
            <xm:f>Values!$A$8</xm:f>
            <x14:dxf>
              <fill>
                <patternFill>
                  <bgColor rgb="FF27AE60"/>
                </patternFill>
              </fill>
            </x14:dxf>
          </x14:cfRule>
          <x14:cfRule type="cellIs" priority="87" operator="equal" id="{B3AD00C3-78EC-4BC0-BCFF-8BAC219CF343}">
            <xm:f>Values!$A$7</xm:f>
            <x14:dxf>
              <fill>
                <patternFill>
                  <bgColor rgb="FFF1C40F"/>
                </patternFill>
              </fill>
            </x14:dxf>
          </x14:cfRule>
          <x14:cfRule type="cellIs" priority="88" operator="equal" id="{04FFABD1-B76C-47B4-B92D-824E0CA822BF}">
            <xm:f>Values!$A$6</xm:f>
            <x14:dxf>
              <fill>
                <patternFill>
                  <bgColor rgb="FFF39C12"/>
                </patternFill>
              </fill>
            </x14:dxf>
          </x14:cfRule>
          <x14:cfRule type="cellIs" priority="89" operator="equal" id="{73772B58-DEC3-42B7-BABA-D8CB26DB0D66}">
            <xm:f>Values!$A$5</xm:f>
            <x14:dxf>
              <fill>
                <patternFill>
                  <bgColor rgb="FFE67E22"/>
                </patternFill>
              </fill>
            </x14:dxf>
          </x14:cfRule>
          <x14:cfRule type="cellIs" priority="90" operator="equal" id="{E3C1B302-11EF-40C0-B976-B5DFA921C74F}">
            <xm:f>Values!$A$4</xm:f>
            <x14:dxf>
              <fill>
                <patternFill>
                  <bgColor rgb="FFE74C3C"/>
                </patternFill>
              </fill>
            </x14:dxf>
          </x14:cfRule>
          <xm:sqref>G41</xm:sqref>
        </x14:conditionalFormatting>
        <x14:conditionalFormatting xmlns:xm="http://schemas.microsoft.com/office/excel/2006/main">
          <x14:cfRule type="cellIs" priority="81" operator="equal" id="{F14CBE7C-3FC2-498B-A851-F11B2B228530}">
            <xm:f>Values!$A$15</xm:f>
            <x14:dxf>
              <fill>
                <patternFill>
                  <bgColor rgb="FF27AE60"/>
                </patternFill>
              </fill>
            </x14:dxf>
          </x14:cfRule>
          <x14:cfRule type="cellIs" priority="82" operator="equal" id="{1C50A857-11D7-4D30-B22E-B623F5A687A0}">
            <xm:f>Values!$A$14</xm:f>
            <x14:dxf>
              <fill>
                <patternFill>
                  <bgColor rgb="FFF1C40F"/>
                </patternFill>
              </fill>
            </x14:dxf>
          </x14:cfRule>
          <x14:cfRule type="cellIs" priority="83" operator="equal" id="{C317F13A-4FEA-4C61-BCB8-2FC23F36A0A9}">
            <xm:f>Values!$A$13</xm:f>
            <x14:dxf>
              <fill>
                <patternFill>
                  <bgColor rgb="FFF39C12"/>
                </patternFill>
              </fill>
            </x14:dxf>
          </x14:cfRule>
          <x14:cfRule type="cellIs" priority="84" operator="equal" id="{5727A8D7-6E74-44DF-9CDD-70DBB7502DCB}">
            <xm:f>Values!$A$12</xm:f>
            <x14:dxf>
              <fill>
                <patternFill>
                  <bgColor rgb="FFE67E22"/>
                </patternFill>
              </fill>
            </x14:dxf>
          </x14:cfRule>
          <x14:cfRule type="cellIs" priority="85" operator="equal" id="{F97C8159-079B-48D4-B579-1DAF0FA66E35}">
            <xm:f>Values!$A$11</xm:f>
            <x14:dxf>
              <fill>
                <patternFill>
                  <bgColor rgb="FFE74C3C"/>
                </patternFill>
              </fill>
            </x14:dxf>
          </x14:cfRule>
          <xm:sqref>H41</xm:sqref>
        </x14:conditionalFormatting>
        <x14:conditionalFormatting xmlns:xm="http://schemas.microsoft.com/office/excel/2006/main">
          <x14:cfRule type="cellIs" priority="71" operator="equal" id="{955D1CBE-0B27-4C8C-8416-55A30CC55092}">
            <xm:f>Values!$A$22</xm:f>
            <x14:dxf>
              <fill>
                <patternFill>
                  <bgColor rgb="FF27B060"/>
                </patternFill>
              </fill>
            </x14:dxf>
          </x14:cfRule>
          <x14:cfRule type="cellIs" priority="77" operator="equal" id="{DC220252-9373-4891-9AED-A3A74AE1BFC6}">
            <xm:f>Values!$A$21</xm:f>
            <x14:dxf>
              <fill>
                <patternFill>
                  <bgColor rgb="FFF1C40F"/>
                </patternFill>
              </fill>
            </x14:dxf>
          </x14:cfRule>
          <x14:cfRule type="cellIs" priority="78" operator="equal" id="{D3490ED9-E4E5-48C6-A499-B3F5EAFC2F7C}">
            <xm:f>Values!$A$20</xm:f>
            <x14:dxf>
              <fill>
                <patternFill>
                  <bgColor rgb="FFF39C12"/>
                </patternFill>
              </fill>
            </x14:dxf>
          </x14:cfRule>
          <x14:cfRule type="cellIs" priority="79" operator="equal" id="{AA60F9DF-D970-4DCD-8B68-8BB8D7A997A1}">
            <xm:f>Values!$A$19</xm:f>
            <x14:dxf>
              <fill>
                <patternFill>
                  <bgColor rgb="FFE67E22"/>
                </patternFill>
              </fill>
            </x14:dxf>
          </x14:cfRule>
          <x14:cfRule type="cellIs" priority="80" operator="equal" id="{64DCDE88-F059-4B0F-9B91-7FB7463FC771}">
            <xm:f>Values!$A$18</xm:f>
            <x14:dxf>
              <fill>
                <patternFill>
                  <bgColor rgb="FFE74C3C"/>
                </patternFill>
              </fill>
            </x14:dxf>
          </x14:cfRule>
          <xm:sqref>I41</xm:sqref>
        </x14:conditionalFormatting>
        <x14:conditionalFormatting xmlns:xm="http://schemas.microsoft.com/office/excel/2006/main">
          <x14:cfRule type="cellIs" priority="72" operator="equal" id="{FC829B49-7B10-4E6C-9F9C-947E7AF026FF}">
            <xm:f>Values!$A$29</xm:f>
            <x14:dxf>
              <fill>
                <patternFill>
                  <bgColor rgb="FF27AE60"/>
                </patternFill>
              </fill>
            </x14:dxf>
          </x14:cfRule>
          <x14:cfRule type="cellIs" priority="74" operator="equal" id="{203B1C7C-D5BE-49FB-9C03-B57C9B15EEC0}">
            <xm:f>Values!$A$27</xm:f>
            <x14:dxf>
              <fill>
                <patternFill>
                  <bgColor rgb="FFF39C12"/>
                </patternFill>
              </fill>
            </x14:dxf>
          </x14:cfRule>
          <x14:cfRule type="cellIs" priority="75" operator="equal" id="{688703A8-E28E-454B-BDDA-18BF927C2611}">
            <xm:f>Values!$A$26</xm:f>
            <x14:dxf>
              <fill>
                <patternFill>
                  <bgColor rgb="FFE67E22"/>
                </patternFill>
              </fill>
            </x14:dxf>
          </x14:cfRule>
          <x14:cfRule type="cellIs" priority="76" operator="equal" id="{8BB190C3-C490-4D4B-AE49-FAABB1FAE2FE}">
            <xm:f>Values!$A$25</xm:f>
            <x14:dxf>
              <fill>
                <patternFill>
                  <bgColor rgb="FFE74C3C"/>
                </patternFill>
              </fill>
            </x14:dxf>
          </x14:cfRule>
          <xm:sqref>J41</xm:sqref>
        </x14:conditionalFormatting>
        <x14:conditionalFormatting xmlns:xm="http://schemas.microsoft.com/office/excel/2006/main">
          <x14:cfRule type="cellIs" priority="73" operator="equal" id="{F7396D22-72A9-4167-AD2E-819349F6A6DB}">
            <xm:f>Values!$A$28</xm:f>
            <x14:dxf>
              <fill>
                <patternFill>
                  <bgColor rgb="FFF1C40F"/>
                </patternFill>
              </fill>
            </x14:dxf>
          </x14:cfRule>
          <xm:sqref>J41</xm:sqref>
        </x14:conditionalFormatting>
        <x14:conditionalFormatting xmlns:xm="http://schemas.microsoft.com/office/excel/2006/main">
          <x14:cfRule type="cellIs" priority="66" operator="equal" id="{8C4525F3-F343-42A7-8134-D5A6D20131C0}">
            <xm:f>Values!$A$8</xm:f>
            <x14:dxf>
              <fill>
                <patternFill>
                  <bgColor rgb="FF27AE60"/>
                </patternFill>
              </fill>
            </x14:dxf>
          </x14:cfRule>
          <x14:cfRule type="cellIs" priority="67" operator="equal" id="{60DF16EA-C2CD-4EB7-B39D-3F43150122EA}">
            <xm:f>Values!$A$7</xm:f>
            <x14:dxf>
              <fill>
                <patternFill>
                  <bgColor rgb="FFF1C40F"/>
                </patternFill>
              </fill>
            </x14:dxf>
          </x14:cfRule>
          <x14:cfRule type="cellIs" priority="68" operator="equal" id="{C1C7C806-7EDD-4100-A654-DFCD86230A58}">
            <xm:f>Values!$A$6</xm:f>
            <x14:dxf>
              <fill>
                <patternFill>
                  <bgColor rgb="FFF39C12"/>
                </patternFill>
              </fill>
            </x14:dxf>
          </x14:cfRule>
          <x14:cfRule type="cellIs" priority="69" operator="equal" id="{A312C963-612E-4D15-9080-0F5FA721706C}">
            <xm:f>Values!$A$5</xm:f>
            <x14:dxf>
              <fill>
                <patternFill>
                  <bgColor rgb="FFE67E22"/>
                </patternFill>
              </fill>
            </x14:dxf>
          </x14:cfRule>
          <x14:cfRule type="cellIs" priority="70" operator="equal" id="{E25AD0CB-401E-4039-91E3-B7908D03C3D2}">
            <xm:f>Values!$A$4</xm:f>
            <x14:dxf>
              <fill>
                <patternFill>
                  <bgColor rgb="FFE74C3C"/>
                </patternFill>
              </fill>
            </x14:dxf>
          </x14:cfRule>
          <xm:sqref>G38:G40</xm:sqref>
        </x14:conditionalFormatting>
        <x14:conditionalFormatting xmlns:xm="http://schemas.microsoft.com/office/excel/2006/main">
          <x14:cfRule type="cellIs" priority="51" operator="equal" id="{1F8170B2-8425-4EBD-AD27-51205D06E329}">
            <xm:f>Values!$A$15</xm:f>
            <x14:dxf>
              <fill>
                <patternFill>
                  <bgColor rgb="FF27AE60"/>
                </patternFill>
              </fill>
            </x14:dxf>
          </x14:cfRule>
          <x14:cfRule type="cellIs" priority="62" operator="equal" id="{09DA96BA-9E90-4A70-AB8B-0FE6FBB3D172}">
            <xm:f>Values!$A$14</xm:f>
            <x14:dxf>
              <fill>
                <patternFill>
                  <bgColor rgb="FFF1C40F"/>
                </patternFill>
              </fill>
            </x14:dxf>
          </x14:cfRule>
          <x14:cfRule type="cellIs" priority="63" operator="equal" id="{CC04A63F-8144-4817-BF64-728434E8AB6A}">
            <xm:f>Values!$A$13</xm:f>
            <x14:dxf>
              <fill>
                <patternFill>
                  <bgColor rgb="FFF39C12"/>
                </patternFill>
              </fill>
            </x14:dxf>
          </x14:cfRule>
          <x14:cfRule type="cellIs" priority="64" operator="equal" id="{48C6C536-084E-4D14-8E82-305C24443AC0}">
            <xm:f>Values!$A$12</xm:f>
            <x14:dxf>
              <fill>
                <patternFill>
                  <bgColor rgb="FFE67E22"/>
                </patternFill>
              </fill>
            </x14:dxf>
          </x14:cfRule>
          <x14:cfRule type="cellIs" priority="65" operator="equal" id="{8FB868F7-9C76-4A4A-AE3E-CE3B8F4ADD2B}">
            <xm:f>Values!$A$11</xm:f>
            <x14:dxf>
              <fill>
                <patternFill>
                  <bgColor rgb="FFE74C3C"/>
                </patternFill>
              </fill>
            </x14:dxf>
          </x14:cfRule>
          <xm:sqref>H38:H40</xm:sqref>
        </x14:conditionalFormatting>
        <x14:conditionalFormatting xmlns:xm="http://schemas.microsoft.com/office/excel/2006/main">
          <x14:cfRule type="cellIs" priority="52" operator="equal" id="{B5457CD5-3144-4178-BAA6-D5CC1D44D238}">
            <xm:f>Values!$A$22</xm:f>
            <x14:dxf>
              <fill>
                <patternFill>
                  <bgColor rgb="FF27B060"/>
                </patternFill>
              </fill>
            </x14:dxf>
          </x14:cfRule>
          <x14:cfRule type="cellIs" priority="58" operator="equal" id="{2F3D4CA2-1342-4017-B17F-64968D1345AA}">
            <xm:f>Values!$A$21</xm:f>
            <x14:dxf>
              <fill>
                <patternFill>
                  <bgColor rgb="FFF1C40F"/>
                </patternFill>
              </fill>
            </x14:dxf>
          </x14:cfRule>
          <x14:cfRule type="cellIs" priority="59" operator="equal" id="{0EB44687-3C4E-4D22-93DD-B10C451504DB}">
            <xm:f>Values!$A$20</xm:f>
            <x14:dxf>
              <fill>
                <patternFill>
                  <bgColor rgb="FFF39C12"/>
                </patternFill>
              </fill>
            </x14:dxf>
          </x14:cfRule>
          <x14:cfRule type="cellIs" priority="60" operator="equal" id="{798C1DDC-A519-4221-A427-33A710444A9E}">
            <xm:f>Values!$A$19</xm:f>
            <x14:dxf>
              <fill>
                <patternFill>
                  <bgColor rgb="FFE67E22"/>
                </patternFill>
              </fill>
            </x14:dxf>
          </x14:cfRule>
          <x14:cfRule type="cellIs" priority="61" operator="equal" id="{CFD57422-EE45-45E5-9637-039118631C38}">
            <xm:f>Values!$A$18</xm:f>
            <x14:dxf>
              <fill>
                <patternFill>
                  <bgColor rgb="FFE74C3C"/>
                </patternFill>
              </fill>
            </x14:dxf>
          </x14:cfRule>
          <xm:sqref>I40 I38</xm:sqref>
        </x14:conditionalFormatting>
        <x14:conditionalFormatting xmlns:xm="http://schemas.microsoft.com/office/excel/2006/main">
          <x14:cfRule type="cellIs" priority="53" operator="equal" id="{F8B6D8F9-8E37-47B8-9834-E43EBD30918A}">
            <xm:f>Values!$A$29</xm:f>
            <x14:dxf>
              <fill>
                <patternFill>
                  <bgColor rgb="FF27AE60"/>
                </patternFill>
              </fill>
            </x14:dxf>
          </x14:cfRule>
          <x14:cfRule type="cellIs" priority="55" operator="equal" id="{FC769BD2-475D-4523-A4E1-4B3F5C307058}">
            <xm:f>Values!$A$27</xm:f>
            <x14:dxf>
              <fill>
                <patternFill>
                  <bgColor rgb="FFF39C12"/>
                </patternFill>
              </fill>
            </x14:dxf>
          </x14:cfRule>
          <x14:cfRule type="cellIs" priority="56" operator="equal" id="{A68C6643-3FA5-4AAC-9BBF-13DCC9241C55}">
            <xm:f>Values!$A$26</xm:f>
            <x14:dxf>
              <fill>
                <patternFill>
                  <bgColor rgb="FFE67E22"/>
                </patternFill>
              </fill>
            </x14:dxf>
          </x14:cfRule>
          <x14:cfRule type="cellIs" priority="57" operator="equal" id="{F8651855-5869-4C2A-9F9D-E764121FAAC4}">
            <xm:f>Values!$A$25</xm:f>
            <x14:dxf>
              <fill>
                <patternFill>
                  <bgColor rgb="FFE74C3C"/>
                </patternFill>
              </fill>
            </x14:dxf>
          </x14:cfRule>
          <xm:sqref>J40 J38</xm:sqref>
        </x14:conditionalFormatting>
        <x14:conditionalFormatting xmlns:xm="http://schemas.microsoft.com/office/excel/2006/main">
          <x14:cfRule type="cellIs" priority="54" operator="equal" id="{86F5C8D3-753D-429D-ABAC-1F3BA8C6CD45}">
            <xm:f>Values!$A$28</xm:f>
            <x14:dxf>
              <fill>
                <patternFill>
                  <bgColor rgb="FFF1C40F"/>
                </patternFill>
              </fill>
            </x14:dxf>
          </x14:cfRule>
          <xm:sqref>J40 J38</xm:sqref>
        </x14:conditionalFormatting>
        <x14:conditionalFormatting xmlns:xm="http://schemas.microsoft.com/office/excel/2006/main">
          <x14:cfRule type="cellIs" priority="41" operator="equal" id="{E5E52518-A85E-4586-9953-6B9E4A61D4A9}">
            <xm:f>Values!$A$22</xm:f>
            <x14:dxf>
              <fill>
                <patternFill>
                  <bgColor rgb="FF27B060"/>
                </patternFill>
              </fill>
            </x14:dxf>
          </x14:cfRule>
          <x14:cfRule type="cellIs" priority="47" operator="equal" id="{12E35031-7693-4572-BB3D-DEC282E3ECCE}">
            <xm:f>Values!$A$21</xm:f>
            <x14:dxf>
              <fill>
                <patternFill>
                  <bgColor rgb="FFF1C40F"/>
                </patternFill>
              </fill>
            </x14:dxf>
          </x14:cfRule>
          <x14:cfRule type="cellIs" priority="48" operator="equal" id="{7F640134-333F-4720-889F-17DF2D984034}">
            <xm:f>Values!$A$20</xm:f>
            <x14:dxf>
              <fill>
                <patternFill>
                  <bgColor rgb="FFF39C12"/>
                </patternFill>
              </fill>
            </x14:dxf>
          </x14:cfRule>
          <x14:cfRule type="cellIs" priority="49" operator="equal" id="{27E695D8-D37C-48C7-8455-9AB860A70BC9}">
            <xm:f>Values!$A$19</xm:f>
            <x14:dxf>
              <fill>
                <patternFill>
                  <bgColor rgb="FFE67E22"/>
                </patternFill>
              </fill>
            </x14:dxf>
          </x14:cfRule>
          <x14:cfRule type="cellIs" priority="50" operator="equal" id="{4ACB27E0-6059-4DEF-881F-A793556FF1A6}">
            <xm:f>Values!$A$18</xm:f>
            <x14:dxf>
              <fill>
                <patternFill>
                  <bgColor rgb="FFE74C3C"/>
                </patternFill>
              </fill>
            </x14:dxf>
          </x14:cfRule>
          <xm:sqref>I39</xm:sqref>
        </x14:conditionalFormatting>
        <x14:conditionalFormatting xmlns:xm="http://schemas.microsoft.com/office/excel/2006/main">
          <x14:cfRule type="cellIs" priority="42" operator="equal" id="{3DF53EBA-827A-408B-BB64-84A3FA3887E5}">
            <xm:f>Values!$A$29</xm:f>
            <x14:dxf>
              <fill>
                <patternFill>
                  <bgColor rgb="FF27AE60"/>
                </patternFill>
              </fill>
            </x14:dxf>
          </x14:cfRule>
          <x14:cfRule type="cellIs" priority="44" operator="equal" id="{FDEFDD22-7C34-4CD0-AB48-1F6E830FFD04}">
            <xm:f>Values!$A$27</xm:f>
            <x14:dxf>
              <fill>
                <patternFill>
                  <bgColor rgb="FFF39C12"/>
                </patternFill>
              </fill>
            </x14:dxf>
          </x14:cfRule>
          <x14:cfRule type="cellIs" priority="45" operator="equal" id="{62799973-21ED-4215-8B54-695813DFA4E5}">
            <xm:f>Values!$A$26</xm:f>
            <x14:dxf>
              <fill>
                <patternFill>
                  <bgColor rgb="FFE67E22"/>
                </patternFill>
              </fill>
            </x14:dxf>
          </x14:cfRule>
          <x14:cfRule type="cellIs" priority="46" operator="equal" id="{475F6305-BE59-421D-83B3-4DADB0B4079B}">
            <xm:f>Values!$A$25</xm:f>
            <x14:dxf>
              <fill>
                <patternFill>
                  <bgColor rgb="FFE74C3C"/>
                </patternFill>
              </fill>
            </x14:dxf>
          </x14:cfRule>
          <xm:sqref>J39</xm:sqref>
        </x14:conditionalFormatting>
        <x14:conditionalFormatting xmlns:xm="http://schemas.microsoft.com/office/excel/2006/main">
          <x14:cfRule type="cellIs" priority="43" operator="equal" id="{B5FD527F-7C46-4D56-BABA-12E933E01D6A}">
            <xm:f>Values!$A$28</xm:f>
            <x14:dxf>
              <fill>
                <patternFill>
                  <bgColor rgb="FFF1C40F"/>
                </patternFill>
              </fill>
            </x14:dxf>
          </x14:cfRule>
          <xm:sqref>J39</xm:sqref>
        </x14:conditionalFormatting>
        <x14:conditionalFormatting xmlns:xm="http://schemas.microsoft.com/office/excel/2006/main">
          <x14:cfRule type="cellIs" priority="36" operator="equal" id="{51963BE8-5DC8-462F-A773-4EC8A4DFF5BF}">
            <xm:f>Values!$A$8</xm:f>
            <x14:dxf>
              <fill>
                <patternFill>
                  <bgColor rgb="FF27AE60"/>
                </patternFill>
              </fill>
            </x14:dxf>
          </x14:cfRule>
          <x14:cfRule type="cellIs" priority="37" operator="equal" id="{3A50B1AC-690F-4469-B5E4-7C38FBADE070}">
            <xm:f>Values!$A$7</xm:f>
            <x14:dxf>
              <fill>
                <patternFill>
                  <bgColor rgb="FFF1C40F"/>
                </patternFill>
              </fill>
            </x14:dxf>
          </x14:cfRule>
          <x14:cfRule type="cellIs" priority="38" operator="equal" id="{4D39044C-A940-4BFE-9425-BDF3827A7545}">
            <xm:f>Values!$A$6</xm:f>
            <x14:dxf>
              <fill>
                <patternFill>
                  <bgColor rgb="FFF39C12"/>
                </patternFill>
              </fill>
            </x14:dxf>
          </x14:cfRule>
          <x14:cfRule type="cellIs" priority="39" operator="equal" id="{B07B8206-F70D-411B-A53D-66ABA08B1DE7}">
            <xm:f>Values!$A$5</xm:f>
            <x14:dxf>
              <fill>
                <patternFill>
                  <bgColor rgb="FFE67E22"/>
                </patternFill>
              </fill>
            </x14:dxf>
          </x14:cfRule>
          <x14:cfRule type="cellIs" priority="40" operator="equal" id="{1C4E5A4F-EF05-4C04-A3A3-B6C5325EF558}">
            <xm:f>Values!$A$4</xm:f>
            <x14:dxf>
              <fill>
                <patternFill>
                  <bgColor rgb="FFE74C3C"/>
                </patternFill>
              </fill>
            </x14:dxf>
          </x14:cfRule>
          <xm:sqref>G37</xm:sqref>
        </x14:conditionalFormatting>
        <x14:conditionalFormatting xmlns:xm="http://schemas.microsoft.com/office/excel/2006/main">
          <x14:cfRule type="cellIs" priority="31" operator="equal" id="{C2D06799-C478-410E-9DD7-51C4DC3A2468}">
            <xm:f>Values!$A$15</xm:f>
            <x14:dxf>
              <fill>
                <patternFill>
                  <bgColor rgb="FF27AE60"/>
                </patternFill>
              </fill>
            </x14:dxf>
          </x14:cfRule>
          <x14:cfRule type="cellIs" priority="32" operator="equal" id="{F70962D2-9FE0-4A20-A119-03C8E929D798}">
            <xm:f>Values!$A$14</xm:f>
            <x14:dxf>
              <fill>
                <patternFill>
                  <bgColor rgb="FFF1C40F"/>
                </patternFill>
              </fill>
            </x14:dxf>
          </x14:cfRule>
          <x14:cfRule type="cellIs" priority="33" operator="equal" id="{C9DEB292-80D8-47DB-B6F4-4BA14F99CEEF}">
            <xm:f>Values!$A$13</xm:f>
            <x14:dxf>
              <fill>
                <patternFill>
                  <bgColor rgb="FFF39C12"/>
                </patternFill>
              </fill>
            </x14:dxf>
          </x14:cfRule>
          <x14:cfRule type="cellIs" priority="34" operator="equal" id="{26ACCC09-47F0-4F21-A5B9-91514780EAE5}">
            <xm:f>Values!$A$12</xm:f>
            <x14:dxf>
              <fill>
                <patternFill>
                  <bgColor rgb="FFE67E22"/>
                </patternFill>
              </fill>
            </x14:dxf>
          </x14:cfRule>
          <x14:cfRule type="cellIs" priority="35" operator="equal" id="{0D93434C-77D4-4172-BAA9-4100D688C873}">
            <xm:f>Values!$A$11</xm:f>
            <x14:dxf>
              <fill>
                <patternFill>
                  <bgColor rgb="FFE74C3C"/>
                </patternFill>
              </fill>
            </x14:dxf>
          </x14:cfRule>
          <xm:sqref>H37</xm:sqref>
        </x14:conditionalFormatting>
        <x14:conditionalFormatting xmlns:xm="http://schemas.microsoft.com/office/excel/2006/main">
          <x14:cfRule type="cellIs" priority="21" operator="equal" id="{B8302525-2BCD-452A-8F0D-3BF1C0932EF9}">
            <xm:f>Values!$A$22</xm:f>
            <x14:dxf>
              <fill>
                <patternFill>
                  <bgColor rgb="FF27B060"/>
                </patternFill>
              </fill>
            </x14:dxf>
          </x14:cfRule>
          <x14:cfRule type="cellIs" priority="27" operator="equal" id="{B4032A0A-8A14-400E-9F5A-B19CF9CCCF56}">
            <xm:f>Values!$A$21</xm:f>
            <x14:dxf>
              <fill>
                <patternFill>
                  <bgColor rgb="FFF1C40F"/>
                </patternFill>
              </fill>
            </x14:dxf>
          </x14:cfRule>
          <x14:cfRule type="cellIs" priority="28" operator="equal" id="{238EB138-08A2-494F-9ED3-BA95755A92AC}">
            <xm:f>Values!$A$20</xm:f>
            <x14:dxf>
              <fill>
                <patternFill>
                  <bgColor rgb="FFF39C12"/>
                </patternFill>
              </fill>
            </x14:dxf>
          </x14:cfRule>
          <x14:cfRule type="cellIs" priority="29" operator="equal" id="{EE46A416-6A4D-4A24-9616-25E918494E36}">
            <xm:f>Values!$A$19</xm:f>
            <x14:dxf>
              <fill>
                <patternFill>
                  <bgColor rgb="FFE67E22"/>
                </patternFill>
              </fill>
            </x14:dxf>
          </x14:cfRule>
          <x14:cfRule type="cellIs" priority="30" operator="equal" id="{243B468C-9DDC-4276-A6EB-9A8038ADC884}">
            <xm:f>Values!$A$18</xm:f>
            <x14:dxf>
              <fill>
                <patternFill>
                  <bgColor rgb="FFE74C3C"/>
                </patternFill>
              </fill>
            </x14:dxf>
          </x14:cfRule>
          <xm:sqref>I37</xm:sqref>
        </x14:conditionalFormatting>
        <x14:conditionalFormatting xmlns:xm="http://schemas.microsoft.com/office/excel/2006/main">
          <x14:cfRule type="cellIs" priority="22" operator="equal" id="{B25CDA6C-16C3-4314-A737-97940DB6A947}">
            <xm:f>Values!$A$29</xm:f>
            <x14:dxf>
              <fill>
                <patternFill>
                  <bgColor rgb="FF27AE60"/>
                </patternFill>
              </fill>
            </x14:dxf>
          </x14:cfRule>
          <x14:cfRule type="cellIs" priority="24" operator="equal" id="{E122D155-C8F7-4FDD-9874-90702E9B2117}">
            <xm:f>Values!$A$27</xm:f>
            <x14:dxf>
              <fill>
                <patternFill>
                  <bgColor rgb="FFF39C12"/>
                </patternFill>
              </fill>
            </x14:dxf>
          </x14:cfRule>
          <x14:cfRule type="cellIs" priority="25" operator="equal" id="{77EDFEE8-594E-4343-8AEE-27B8F3995F3A}">
            <xm:f>Values!$A$26</xm:f>
            <x14:dxf>
              <fill>
                <patternFill>
                  <bgColor rgb="FFE67E22"/>
                </patternFill>
              </fill>
            </x14:dxf>
          </x14:cfRule>
          <x14:cfRule type="cellIs" priority="26" operator="equal" id="{882F8822-A73A-4A19-B3F5-A89E923EE42B}">
            <xm:f>Values!$A$25</xm:f>
            <x14:dxf>
              <fill>
                <patternFill>
                  <bgColor rgb="FFE74C3C"/>
                </patternFill>
              </fill>
            </x14:dxf>
          </x14:cfRule>
          <xm:sqref>J37</xm:sqref>
        </x14:conditionalFormatting>
        <x14:conditionalFormatting xmlns:xm="http://schemas.microsoft.com/office/excel/2006/main">
          <x14:cfRule type="cellIs" priority="23" operator="equal" id="{A7DA0527-8C6E-4DF4-AEC4-D6CEE699EF52}">
            <xm:f>Values!$A$28</xm:f>
            <x14:dxf>
              <fill>
                <patternFill>
                  <bgColor rgb="FFF1C40F"/>
                </patternFill>
              </fill>
            </x14:dxf>
          </x14:cfRule>
          <xm:sqref>J37</xm:sqref>
        </x14:conditionalFormatting>
        <x14:conditionalFormatting xmlns:xm="http://schemas.microsoft.com/office/excel/2006/main">
          <x14:cfRule type="cellIs" priority="16" operator="equal" id="{153D8CF5-EED8-40F0-844E-804A1F0DB9FF}">
            <xm:f>Values!$A$8</xm:f>
            <x14:dxf>
              <fill>
                <patternFill>
                  <bgColor rgb="FF27AE60"/>
                </patternFill>
              </fill>
            </x14:dxf>
          </x14:cfRule>
          <x14:cfRule type="cellIs" priority="17" operator="equal" id="{C0646EE0-30CA-4A14-BDFD-551BBE9BDD53}">
            <xm:f>Values!$A$7</xm:f>
            <x14:dxf>
              <fill>
                <patternFill>
                  <bgColor rgb="FFF1C40F"/>
                </patternFill>
              </fill>
            </x14:dxf>
          </x14:cfRule>
          <x14:cfRule type="cellIs" priority="18" operator="equal" id="{F075EEDD-F656-4191-93B0-07ACDF26C0E6}">
            <xm:f>Values!$A$6</xm:f>
            <x14:dxf>
              <fill>
                <patternFill>
                  <bgColor rgb="FFF39C12"/>
                </patternFill>
              </fill>
            </x14:dxf>
          </x14:cfRule>
          <x14:cfRule type="cellIs" priority="19" operator="equal" id="{BC0C86CF-6A07-45BD-9C56-A1FC343E6E58}">
            <xm:f>Values!$A$5</xm:f>
            <x14:dxf>
              <fill>
                <patternFill>
                  <bgColor rgb="FFE67E22"/>
                </patternFill>
              </fill>
            </x14:dxf>
          </x14:cfRule>
          <x14:cfRule type="cellIs" priority="20" operator="equal" id="{DBAAC7B9-541B-4A48-84E2-D98B30DE442E}">
            <xm:f>Values!$A$4</xm:f>
            <x14:dxf>
              <fill>
                <patternFill>
                  <bgColor rgb="FFE74C3C"/>
                </patternFill>
              </fill>
            </x14:dxf>
          </x14:cfRule>
          <xm:sqref>G36</xm:sqref>
        </x14:conditionalFormatting>
        <x14:conditionalFormatting xmlns:xm="http://schemas.microsoft.com/office/excel/2006/main">
          <x14:cfRule type="cellIs" priority="11" operator="equal" id="{489962A1-13C0-47CD-B742-345B993FF443}">
            <xm:f>Values!$A$15</xm:f>
            <x14:dxf>
              <fill>
                <patternFill>
                  <bgColor rgb="FF27AE60"/>
                </patternFill>
              </fill>
            </x14:dxf>
          </x14:cfRule>
          <x14:cfRule type="cellIs" priority="12" operator="equal" id="{6D0E651B-F632-4756-B789-9C286A8DE7E4}">
            <xm:f>Values!$A$14</xm:f>
            <x14:dxf>
              <fill>
                <patternFill>
                  <bgColor rgb="FFF1C40F"/>
                </patternFill>
              </fill>
            </x14:dxf>
          </x14:cfRule>
          <x14:cfRule type="cellIs" priority="13" operator="equal" id="{76AED400-0042-4531-9093-3895C82387EA}">
            <xm:f>Values!$A$13</xm:f>
            <x14:dxf>
              <fill>
                <patternFill>
                  <bgColor rgb="FFF39C12"/>
                </patternFill>
              </fill>
            </x14:dxf>
          </x14:cfRule>
          <x14:cfRule type="cellIs" priority="14" operator="equal" id="{9F6EACAA-65D9-41F7-B24D-A8391A65460D}">
            <xm:f>Values!$A$12</xm:f>
            <x14:dxf>
              <fill>
                <patternFill>
                  <bgColor rgb="FFE67E22"/>
                </patternFill>
              </fill>
            </x14:dxf>
          </x14:cfRule>
          <x14:cfRule type="cellIs" priority="15" operator="equal" id="{1E2802BB-BFE1-4519-BBD1-8F50657192E3}">
            <xm:f>Values!$A$11</xm:f>
            <x14:dxf>
              <fill>
                <patternFill>
                  <bgColor rgb="FFE74C3C"/>
                </patternFill>
              </fill>
            </x14:dxf>
          </x14:cfRule>
          <xm:sqref>H36</xm:sqref>
        </x14:conditionalFormatting>
        <x14:conditionalFormatting xmlns:xm="http://schemas.microsoft.com/office/excel/2006/main">
          <x14:cfRule type="cellIs" priority="1" operator="equal" id="{CA518937-8DDB-49D6-82A0-D3605F471E73}">
            <xm:f>Values!$A$22</xm:f>
            <x14:dxf>
              <fill>
                <patternFill>
                  <bgColor rgb="FF27B060"/>
                </patternFill>
              </fill>
            </x14:dxf>
          </x14:cfRule>
          <x14:cfRule type="cellIs" priority="7" operator="equal" id="{3870A3E8-76AC-49B4-B4AA-6384035C4B0A}">
            <xm:f>Values!$A$21</xm:f>
            <x14:dxf>
              <fill>
                <patternFill>
                  <bgColor rgb="FFF1C40F"/>
                </patternFill>
              </fill>
            </x14:dxf>
          </x14:cfRule>
          <x14:cfRule type="cellIs" priority="8" operator="equal" id="{122812D0-09FB-4844-B8C9-0DF8E911991D}">
            <xm:f>Values!$A$20</xm:f>
            <x14:dxf>
              <fill>
                <patternFill>
                  <bgColor rgb="FFF39C12"/>
                </patternFill>
              </fill>
            </x14:dxf>
          </x14:cfRule>
          <x14:cfRule type="cellIs" priority="9" operator="equal" id="{44293A90-4C4A-4490-AB1E-4B82FD6B360B}">
            <xm:f>Values!$A$19</xm:f>
            <x14:dxf>
              <fill>
                <patternFill>
                  <bgColor rgb="FFE67E22"/>
                </patternFill>
              </fill>
            </x14:dxf>
          </x14:cfRule>
          <x14:cfRule type="cellIs" priority="10" operator="equal" id="{985559FF-6F44-4DA2-8748-82EAB8665340}">
            <xm:f>Values!$A$18</xm:f>
            <x14:dxf>
              <fill>
                <patternFill>
                  <bgColor rgb="FFE74C3C"/>
                </patternFill>
              </fill>
            </x14:dxf>
          </x14:cfRule>
          <xm:sqref>I36</xm:sqref>
        </x14:conditionalFormatting>
        <x14:conditionalFormatting xmlns:xm="http://schemas.microsoft.com/office/excel/2006/main">
          <x14:cfRule type="cellIs" priority="2" operator="equal" id="{6E8638BB-577F-4D90-87F0-E20C668EA0F6}">
            <xm:f>Values!$A$29</xm:f>
            <x14:dxf>
              <fill>
                <patternFill>
                  <bgColor rgb="FF27AE60"/>
                </patternFill>
              </fill>
            </x14:dxf>
          </x14:cfRule>
          <x14:cfRule type="cellIs" priority="4" operator="equal" id="{0E35172F-AA7A-4767-8A5D-F1C2D82593C2}">
            <xm:f>Values!$A$27</xm:f>
            <x14:dxf>
              <fill>
                <patternFill>
                  <bgColor rgb="FFF39C12"/>
                </patternFill>
              </fill>
            </x14:dxf>
          </x14:cfRule>
          <x14:cfRule type="cellIs" priority="5" operator="equal" id="{4C9232DF-E3CD-4E68-AA03-EB3A214AC4A4}">
            <xm:f>Values!$A$26</xm:f>
            <x14:dxf>
              <fill>
                <patternFill>
                  <bgColor rgb="FFE67E22"/>
                </patternFill>
              </fill>
            </x14:dxf>
          </x14:cfRule>
          <x14:cfRule type="cellIs" priority="6" operator="equal" id="{CA16547B-7F80-4657-8AF4-5E04DB08B661}">
            <xm:f>Values!$A$25</xm:f>
            <x14:dxf>
              <fill>
                <patternFill>
                  <bgColor rgb="FFE74C3C"/>
                </patternFill>
              </fill>
            </x14:dxf>
          </x14:cfRule>
          <xm:sqref>J36</xm:sqref>
        </x14:conditionalFormatting>
        <x14:conditionalFormatting xmlns:xm="http://schemas.microsoft.com/office/excel/2006/main">
          <x14:cfRule type="cellIs" priority="3" operator="equal" id="{2BDB3581-0B33-4744-809E-88B4FD02C1E8}">
            <xm:f>Values!$A$28</xm:f>
            <x14:dxf>
              <fill>
                <patternFill>
                  <bgColor rgb="FFF1C40F"/>
                </patternFill>
              </fill>
            </x14:dxf>
          </x14:cfRule>
          <xm:sqref>J36</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J21:J44</xm:sqref>
        </x14:dataValidation>
        <x14:dataValidation type="list" allowBlank="1" showInputMessage="1" showErrorMessage="1">
          <x14:formula1>
            <xm:f>Values!$A$18:$A$22</xm:f>
          </x14:formula1>
          <xm:sqref>I21:I44</xm:sqref>
        </x14:dataValidation>
        <x14:dataValidation type="list" allowBlank="1" showInputMessage="1" showErrorMessage="1">
          <x14:formula1>
            <xm:f>Values!$A$11:$A$15</xm:f>
          </x14:formula1>
          <xm:sqref>H21:H44</xm:sqref>
        </x14:dataValidation>
        <x14:dataValidation type="list" allowBlank="1" showInputMessage="1" showErrorMessage="1">
          <x14:formula1>
            <xm:f>Values!$A$4:$A$8</xm:f>
          </x14:formula1>
          <xm:sqref>G21:G44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vt:i4>
      </vt:variant>
    </vt:vector>
  </HeadingPairs>
  <TitlesOfParts>
    <vt:vector size="24" baseType="lpstr">
      <vt:lpstr>ReadMe</vt:lpstr>
      <vt:lpstr>Dashboard</vt:lpstr>
      <vt:lpstr>CC # 0.0</vt:lpstr>
      <vt:lpstr>CC # 01.0</vt:lpstr>
      <vt:lpstr>CC # 02.0</vt:lpstr>
      <vt:lpstr>CC # 03.0</vt:lpstr>
      <vt:lpstr>CC # 04.0</vt:lpstr>
      <vt:lpstr>CC # 05.0</vt:lpstr>
      <vt:lpstr>CC # 06.0</vt:lpstr>
      <vt:lpstr>CC # 07.0</vt:lpstr>
      <vt:lpstr>CC # 08.0</vt:lpstr>
      <vt:lpstr>CC # 09.0</vt:lpstr>
      <vt:lpstr>CC # 10.0</vt:lpstr>
      <vt:lpstr>CC # 11.0</vt:lpstr>
      <vt:lpstr>CC # 12.0</vt:lpstr>
      <vt:lpstr>CC # 13.0</vt:lpstr>
      <vt:lpstr>CSC #15</vt:lpstr>
      <vt:lpstr>CSC #16</vt:lpstr>
      <vt:lpstr>CSC #17</vt:lpstr>
      <vt:lpstr>CSC #18</vt:lpstr>
      <vt:lpstr>CSC #19</vt:lpstr>
      <vt:lpstr>CSC #20</vt:lpstr>
      <vt:lpstr>Values</vt:lpstr>
      <vt:lpstr>Dashboard!Print_Area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2022-03-30T01:01:33Z</dcterms:created>
  <dcterms:modified xsi:type="dcterms:W3CDTF">2022-03-30T01:01:46Z</dcterms:modified>
</cp:coreProperties>
</file>